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'Прайс'!$A$1:$O$104</definedName>
  </definedNames>
  <calcPr fullCalcOnLoad="1"/>
</workbook>
</file>

<file path=xl/sharedStrings.xml><?xml version="1.0" encoding="utf-8"?>
<sst xmlns="http://schemas.openxmlformats.org/spreadsheetml/2006/main" count="192" uniqueCount="124">
  <si>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</si>
  <si>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</si>
  <si>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</si>
  <si>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</si>
  <si>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</si>
  <si>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</si>
  <si>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</si>
  <si>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ПЕРИОД ДЕЙСТВИЯ ЦЕНЫ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</si>
  <si>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</si>
  <si>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</si>
  <si>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</si>
  <si>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</si>
  <si>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</si>
  <si>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</si>
  <si>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</si>
  <si>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</si>
  <si>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</si>
  <si>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</si>
  <si>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</si>
  <si>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</si>
  <si>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</si>
  <si>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</si>
  <si>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</si>
  <si>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</si>
  <si>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</si>
  <si>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</si>
  <si>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</si>
  <si>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</si>
  <si>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</si>
  <si>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</si>
  <si>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</si>
  <si>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</si>
  <si>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</si>
  <si>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</si>
  <si>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</si>
  <si>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</si>
  <si>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</si>
  <si>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t>базовая</t>
  </si>
  <si>
    <t>-</t>
  </si>
  <si>
    <r>
      <t>В круизе Старая Ладога - Санкт-Петербург (2 дня) - о.Валаам:</t>
    </r>
    <r>
      <rPr>
        <b/>
        <sz val="22"/>
        <rFont val="Arial"/>
        <family val="2"/>
      </rPr>
      <t xml:space="preserve"> о.Валаам </t>
    </r>
  </si>
  <si>
    <r>
      <t xml:space="preserve">В круизе Старая Ладога + Великий Новгород, Изборск, Псков - Санкт-Петербург (1 день) - о.Валаам: </t>
    </r>
    <r>
      <rPr>
        <b/>
        <sz val="22"/>
        <rFont val="Arial"/>
        <family val="2"/>
      </rPr>
      <t>о.Валаам, автобусный тур "Великий Новгород - Изборск - Псков"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</si>
  <si>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</si>
  <si>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</si>
  <si>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</si>
  <si>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>Болгар</t>
  </si>
  <si>
    <t>Свияжск</t>
  </si>
  <si>
    <t>Круизы из Чайковского / Сарапула - 2019</t>
  </si>
  <si>
    <t xml:space="preserve"> Ижевск:  (3412) 655-235</t>
  </si>
  <si>
    <t xml:space="preserve">Чайковский / Сарапул - Самара - Болгар - Казань - Сарапул / Чайковский </t>
  </si>
  <si>
    <t>27.05-01.06 низкий сезон</t>
  </si>
  <si>
    <t>03.06-19.06 средний сезон</t>
  </si>
  <si>
    <t>Чайковский - Старая Ладога - Санкт-Петербург (2 дня) - о.Валаам - Сарапул</t>
  </si>
  <si>
    <t xml:space="preserve">Чайковский - Старая Ладога + Великий Новгород, Изборск, Псков - Санкт-Петербург (1 день) - о.Валаам - Сарапул </t>
  </si>
  <si>
    <t>21.06-29.06 высокий сезон</t>
  </si>
  <si>
    <t>Чайковский - Ярославль - Сарапул</t>
  </si>
  <si>
    <t xml:space="preserve">Чайковский - Ярославль + Владимир, Суздаль, Плёс - Сарапул </t>
  </si>
  <si>
    <t>01.07-07.07 высокий сезон</t>
  </si>
  <si>
    <t>Чайковский - Нижний Новгород - Самара - Сарапул</t>
  </si>
  <si>
    <t xml:space="preserve">Чайковский - Волгоград - Казань - Сарапул </t>
  </si>
  <si>
    <t>09.07-18.07 высокий сезон</t>
  </si>
  <si>
    <t>18.07-22.07 высокий сезон</t>
  </si>
  <si>
    <t xml:space="preserve">  Сарапул - Березники + Усолье – Чайковский / Сарапул</t>
  </si>
  <si>
    <t>Сарапул - Березники + Соликамск, Чердынь – Чайковский / Сарапул</t>
  </si>
  <si>
    <t>Сарапул - Березники + Всеволодо-Вильва и Голубое озеро – Чайковский / Сарапул</t>
  </si>
  <si>
    <t>22.07-03.08 высокий сезон</t>
  </si>
  <si>
    <t xml:space="preserve">  Чайковский / Сарапул - Астрахань - Сарапул / Чайковский</t>
  </si>
  <si>
    <t>Чайковский / Сарапул - Астрахань + Дельта Волги (1 день / 1 ночь) - Сарапул / Чайковский</t>
  </si>
  <si>
    <t>05.08-10.08 высокий сезон</t>
  </si>
  <si>
    <t xml:space="preserve">  Чайковский - Свияжск - Казань - Самара - Сарапул</t>
  </si>
  <si>
    <t>12.08-22.08 высокий сезон</t>
  </si>
  <si>
    <t xml:space="preserve">  Чайковский - Волгоград - Ахтуба - Сарапул</t>
  </si>
  <si>
    <t>Чайковский - Волгоград + База отдыха на Дону (1 день / 1 ночь) - Сарапул</t>
  </si>
  <si>
    <t>Чайковский - Саратов - Казань - Сарапул</t>
  </si>
  <si>
    <t>24.08-30.08 средний сезон</t>
  </si>
  <si>
    <t xml:space="preserve">Чайковский - Самара + Оренбург, Соль-Илецк - Казань - Сарапул </t>
  </si>
  <si>
    <t>30.08-02.09 средний сезон</t>
  </si>
  <si>
    <t xml:space="preserve">  Сарапул - Пермь + Кунгур, Белая Гора - Чайковский</t>
  </si>
  <si>
    <t xml:space="preserve">  Чайковский - Астрахань - Сарапул</t>
  </si>
  <si>
    <t>02.09-14.09 средний сезон</t>
  </si>
  <si>
    <t>Чайковский - Астрахань + Дельта Волги (1 день / 1 ночь) - Сарапул</t>
  </si>
  <si>
    <t>16.09-21.09 низкий сезон</t>
  </si>
  <si>
    <t>Чайковский - Самара - Казань - Сарапул</t>
  </si>
  <si>
    <t>23.09-26.09 низкий сезон</t>
  </si>
  <si>
    <t>Чайковский - Казань - Болгар - Сарапул</t>
  </si>
  <si>
    <r>
      <rPr>
        <sz val="22"/>
        <rFont val="Arial"/>
        <family val="2"/>
      </rPr>
      <t xml:space="preserve">В круизе Самара + Оренбург, Соль-Илецк: </t>
    </r>
    <r>
      <rPr>
        <b/>
        <sz val="22"/>
        <rFont val="Arial"/>
        <family val="2"/>
      </rPr>
      <t xml:space="preserve"> Автобусный тур "Самара - Оренбург, Соль-Илецк" с ночёвкой в Оренбурге</t>
    </r>
  </si>
  <si>
    <t>03.06-19.06</t>
  </si>
  <si>
    <t>21.06-29.06</t>
  </si>
  <si>
    <t>18.07-22.07</t>
  </si>
  <si>
    <t>22.07-03.08, 02.09-14.09</t>
  </si>
  <si>
    <t>05.08-10.08</t>
  </si>
  <si>
    <t>12.08-22.08</t>
  </si>
  <si>
    <t>24.08-30.08</t>
  </si>
  <si>
    <t>30.08-02.09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</si>
  <si>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</si>
  <si>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27.05-01.06, 23.09-26.09</t>
  </si>
  <si>
    <t xml:space="preserve">Чайковский - Ульяновск + база отдыха на Волге (5 дней / 5 ночей) - Сарапул </t>
  </si>
  <si>
    <r>
      <t>В круизе Ульяновск + база отдыха на Волге (5 дней / 5 ночей):</t>
    </r>
    <r>
      <rPr>
        <b/>
        <sz val="22"/>
        <rFont val="Arial"/>
        <family val="2"/>
      </rPr>
      <t xml:space="preserve">  отдых на базе «Архангельская Слобода» (Ульяновск) (5 дней / 5 ночей)</t>
    </r>
  </si>
  <si>
    <t>09.07-18.07</t>
  </si>
  <si>
    <t>Сарапул - Пермь + Легенды и тайны реки Чусовая, Каменный город - Чайковский</t>
  </si>
  <si>
    <t>В круизе Пермь + Кунгур, Белая Гора: Пермь, Кунгур, Белая Гора</t>
  </si>
  <si>
    <t>В круизе Пермь + Легенды и тайны реки Чусовая, Каменный город: Пермь, этно-парк истории реки Чусовая, Каменный город</t>
  </si>
  <si>
    <t>ПОЛУЛЮКС доп.место</t>
  </si>
  <si>
    <r>
      <t>базовая</t>
    </r>
    <r>
      <rPr>
        <sz val="22"/>
        <color indexed="8"/>
        <rFont val="Arial"/>
        <family val="2"/>
      </rPr>
      <t xml:space="preserve">            изменена с 01.11*</t>
    </r>
  </si>
  <si>
    <t>*  Изменения касаются новых бронирований с 01.11.2018.</t>
  </si>
  <si>
    <t>Чайковский - Елабуга - Казань + база отдыха «Лебяжье» (5 дней / 4 ночи) - Болгар - Сарапул</t>
  </si>
  <si>
    <r>
      <t>В круизе Ярославль + Владимир, Суздаль, Плёс: а</t>
    </r>
    <r>
      <rPr>
        <b/>
        <sz val="22"/>
        <rFont val="Arial"/>
        <family val="2"/>
      </rPr>
      <t>втобусный тур Владимир - Суздаль - Плёс</t>
    </r>
  </si>
  <si>
    <r>
      <t xml:space="preserve">В круизе Казань + база отдыха «Лебяжье» (5 дней / 5 ночей):  </t>
    </r>
    <r>
      <rPr>
        <b/>
        <sz val="22"/>
        <rFont val="Arial"/>
        <family val="2"/>
      </rPr>
      <t>отдых на базе «Лебяжье» (Казань) (5 дней / 5 ночей)</t>
    </r>
  </si>
  <si>
    <t>до 15 декабря</t>
  </si>
  <si>
    <t>25.05-27.05 низкий сезон</t>
  </si>
  <si>
    <t>01.06-03.06 средний сезон</t>
  </si>
  <si>
    <t>Сарапул / Чайковский - Пермь - Чайковский</t>
  </si>
  <si>
    <t>19.06-21.06 средний сезон</t>
  </si>
  <si>
    <t>Сарапул - Пермь - Чайковский</t>
  </si>
  <si>
    <t>29.06-01.07 высокий сезон</t>
  </si>
  <si>
    <r>
      <t xml:space="preserve">Сарапул - Пермь - Чайковский </t>
    </r>
    <r>
      <rPr>
        <b/>
        <sz val="30"/>
        <color indexed="10"/>
        <rFont val="Arial"/>
        <family val="2"/>
      </rPr>
      <t>Уикэнд!</t>
    </r>
  </si>
  <si>
    <r>
      <t xml:space="preserve"> Чайковский - Пермь - Чайковский / Сарапул  </t>
    </r>
    <r>
      <rPr>
        <b/>
        <sz val="30"/>
        <color indexed="10"/>
        <rFont val="Arial"/>
        <family val="2"/>
      </rPr>
      <t>Уикэнд!</t>
    </r>
  </si>
  <si>
    <t>07.07-09.07 высокий сезон</t>
  </si>
  <si>
    <t>03.08-05.08 высокий сезон</t>
  </si>
  <si>
    <r>
      <t xml:space="preserve">Сарапул / Чайковский - Пермь - Чайковский </t>
    </r>
    <r>
      <rPr>
        <b/>
        <sz val="30"/>
        <color indexed="10"/>
        <rFont val="Arial"/>
        <family val="2"/>
      </rPr>
      <t>Уикэнд!</t>
    </r>
  </si>
  <si>
    <t>10.08-12.08 высокий сезон</t>
  </si>
  <si>
    <t>22.08-24.08 высокий сезон</t>
  </si>
  <si>
    <t>14.09-16.09 средний сезон</t>
  </si>
  <si>
    <t>21.09-23.09 низкий сезон</t>
  </si>
  <si>
    <t>26.09-28.09 низкий сезон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</si>
</sst>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5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26"/>
      <name val="Arial"/>
      <family val="2"/>
    </font>
    <font>
      <b/>
      <sz val="60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7" borderId="10" xfId="90" applyFont="1" applyFill="1" applyBorder="1" applyAlignment="1">
      <alignment horizontal="right" vertical="center"/>
      <protection/>
    </xf>
    <xf numFmtId="0" fontId="6" fillId="7" borderId="1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3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18" fillId="24" borderId="0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7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4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5" fillId="24" borderId="0" xfId="0" applyFont="1" applyFill="1" applyBorder="1" applyAlignment="1">
      <alignment wrapText="1"/>
    </xf>
    <xf numFmtId="0" fontId="2" fillId="24" borderId="0" xfId="0" applyFont="1" applyFill="1" applyAlignment="1">
      <alignment/>
    </xf>
    <xf numFmtId="0" fontId="8" fillId="24" borderId="0" xfId="0" applyFont="1" applyFill="1" applyBorder="1" applyAlignment="1">
      <alignment vertical="center"/>
    </xf>
    <xf numFmtId="182" fontId="4" fillId="0" borderId="0" xfId="0" applyNumberFormat="1" applyFont="1" applyAlignment="1">
      <alignment/>
    </xf>
    <xf numFmtId="0" fontId="13" fillId="24" borderId="0" xfId="0" applyFont="1" applyFill="1" applyAlignment="1">
      <alignment vertical="center" wrapText="1"/>
    </xf>
    <xf numFmtId="0" fontId="13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right" vertical="center"/>
    </xf>
    <xf numFmtId="0" fontId="5" fillId="7" borderId="10" xfId="0" applyFont="1" applyFill="1" applyBorder="1" applyAlignment="1" applyProtection="1">
      <alignment horizontal="center" vertical="center"/>
      <protection/>
    </xf>
    <xf numFmtId="0" fontId="20" fillId="20" borderId="10" xfId="157" applyNumberFormat="1" applyFont="1" applyFill="1" applyBorder="1" applyAlignment="1">
      <alignment horizontal="center" vertical="center" wrapText="1"/>
      <protection/>
    </xf>
    <xf numFmtId="0" fontId="21" fillId="0" borderId="10" xfId="157" applyNumberFormat="1" applyFont="1" applyFill="1" applyBorder="1" applyAlignment="1">
      <alignment horizontal="center" vertical="center" wrapText="1"/>
      <protection/>
    </xf>
    <xf numFmtId="3" fontId="25" fillId="2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/>
    </xf>
    <xf numFmtId="3" fontId="48" fillId="24" borderId="0" xfId="0" applyNumberFormat="1" applyFont="1" applyFill="1" applyBorder="1" applyAlignment="1">
      <alignment horizontal="center" vertical="center" wrapText="1"/>
    </xf>
    <xf numFmtId="0" fontId="49" fillId="24" borderId="0" xfId="0" applyFont="1" applyFill="1" applyAlignment="1">
      <alignment/>
    </xf>
    <xf numFmtId="0" fontId="46" fillId="0" borderId="0" xfId="0" applyFont="1" applyAlignment="1">
      <alignment/>
    </xf>
    <xf numFmtId="0" fontId="50" fillId="24" borderId="0" xfId="0" applyFont="1" applyFill="1" applyAlignment="1">
      <alignment vertical="center" wrapText="1"/>
    </xf>
    <xf numFmtId="0" fontId="51" fillId="24" borderId="0" xfId="0" applyFont="1" applyFill="1" applyBorder="1" applyAlignment="1">
      <alignment/>
    </xf>
    <xf numFmtId="14" fontId="8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 vertical="center" wrapText="1"/>
    </xf>
    <xf numFmtId="0" fontId="52" fillId="24" borderId="0" xfId="0" applyFont="1" applyFill="1" applyAlignment="1">
      <alignment horizontal="center"/>
    </xf>
    <xf numFmtId="0" fontId="26" fillId="24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2" xfId="157" applyNumberFormat="1" applyFont="1" applyFill="1" applyBorder="1" applyAlignment="1">
      <alignment horizontal="center" vertical="center" wrapText="1"/>
      <protection/>
    </xf>
    <xf numFmtId="0" fontId="24" fillId="0" borderId="13" xfId="157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86</xdr:row>
      <xdr:rowOff>0</xdr:rowOff>
    </xdr:from>
    <xdr:to>
      <xdr:col>8</xdr:col>
      <xdr:colOff>514350</xdr:colOff>
      <xdr:row>86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974675" y="75371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9525</xdr:colOff>
      <xdr:row>86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974675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514350</xdr:colOff>
      <xdr:row>86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965150" y="75371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8</xdr:col>
      <xdr:colOff>0</xdr:colOff>
      <xdr:row>86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965150" y="753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514350</xdr:colOff>
      <xdr:row>86</xdr:row>
      <xdr:rowOff>419100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974675" y="75790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419100</xdr:rowOff>
    </xdr:from>
    <xdr:to>
      <xdr:col>8</xdr:col>
      <xdr:colOff>9525</xdr:colOff>
      <xdr:row>86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974675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514350</xdr:colOff>
      <xdr:row>86</xdr:row>
      <xdr:rowOff>419100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965150" y="7579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419100</xdr:rowOff>
    </xdr:from>
    <xdr:to>
      <xdr:col>8</xdr:col>
      <xdr:colOff>0</xdr:colOff>
      <xdr:row>86</xdr:row>
      <xdr:rowOff>419100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965150" y="7579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514350</xdr:colOff>
      <xdr:row>85</xdr:row>
      <xdr:rowOff>428625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974675" y="75361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85</xdr:row>
      <xdr:rowOff>428625</xdr:rowOff>
    </xdr:from>
    <xdr:to>
      <xdr:col>8</xdr:col>
      <xdr:colOff>9525</xdr:colOff>
      <xdr:row>85</xdr:row>
      <xdr:rowOff>428625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974675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514350</xdr:colOff>
      <xdr:row>85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965150" y="75361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85</xdr:row>
      <xdr:rowOff>428625</xdr:rowOff>
    </xdr:from>
    <xdr:to>
      <xdr:col>8</xdr:col>
      <xdr:colOff>0</xdr:colOff>
      <xdr:row>85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965150" y="7536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514350</xdr:colOff>
      <xdr:row>87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974675" y="75809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0</xdr:rowOff>
    </xdr:from>
    <xdr:to>
      <xdr:col>8</xdr:col>
      <xdr:colOff>9525</xdr:colOff>
      <xdr:row>87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974675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514350</xdr:colOff>
      <xdr:row>87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965150" y="75809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965150" y="7580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514350</xdr:colOff>
      <xdr:row>87</xdr:row>
      <xdr:rowOff>419100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974675" y="76228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87</xdr:row>
      <xdr:rowOff>419100</xdr:rowOff>
    </xdr:from>
    <xdr:to>
      <xdr:col>8</xdr:col>
      <xdr:colOff>9525</xdr:colOff>
      <xdr:row>87</xdr:row>
      <xdr:rowOff>419100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974675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514350</xdr:colOff>
      <xdr:row>87</xdr:row>
      <xdr:rowOff>419100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965150" y="76228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87</xdr:row>
      <xdr:rowOff>419100</xdr:rowOff>
    </xdr:from>
    <xdr:to>
      <xdr:col>8</xdr:col>
      <xdr:colOff>0</xdr:colOff>
      <xdr:row>87</xdr:row>
      <xdr:rowOff>419100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965150" y="76228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514350</xdr:colOff>
      <xdr:row>86</xdr:row>
      <xdr:rowOff>428625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974675" y="75799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86</xdr:row>
      <xdr:rowOff>428625</xdr:rowOff>
    </xdr:from>
    <xdr:to>
      <xdr:col>8</xdr:col>
      <xdr:colOff>9525</xdr:colOff>
      <xdr:row>86</xdr:row>
      <xdr:rowOff>428625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974675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514350</xdr:colOff>
      <xdr:row>86</xdr:row>
      <xdr:rowOff>428625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965150" y="7579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86</xdr:row>
      <xdr:rowOff>428625</xdr:rowOff>
    </xdr:from>
    <xdr:to>
      <xdr:col>8</xdr:col>
      <xdr:colOff>0</xdr:colOff>
      <xdr:row>86</xdr:row>
      <xdr:rowOff>428625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965150" y="7579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97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tabSelected="1" view="pageBreakPreview" zoomScale="30" zoomScaleNormal="40" zoomScaleSheetLayoutView="3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66" sqref="E66:O66"/>
    </sheetView>
  </sheetViews>
  <sheetFormatPr defaultColWidth="9.140625" defaultRowHeight="12.75"/>
  <cols>
    <col min="1" max="1" width="45.28125" style="0" customWidth="1"/>
    <col min="2" max="2" width="161.421875" style="4" customWidth="1"/>
    <col min="3" max="3" width="24.140625" style="4" customWidth="1"/>
    <col min="4" max="4" width="42.57421875" style="4" customWidth="1"/>
    <col min="5" max="6" width="29.00390625" style="4" customWidth="1"/>
    <col min="7" max="7" width="29.00390625" style="49" customWidth="1"/>
    <col min="8" max="10" width="29.00390625" style="0" customWidth="1"/>
    <col min="11" max="12" width="29.00390625" style="12" customWidth="1"/>
    <col min="13" max="13" width="29.00390625" style="49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4" t="s">
        <v>107</v>
      </c>
      <c r="C1" s="63" t="s">
        <v>46</v>
      </c>
      <c r="D1" s="63"/>
      <c r="E1" s="63"/>
      <c r="F1" s="63"/>
      <c r="G1" s="63"/>
      <c r="H1" s="63"/>
      <c r="I1" s="63"/>
      <c r="J1" s="63"/>
      <c r="K1" s="10"/>
      <c r="L1" s="38"/>
      <c r="M1" s="50"/>
      <c r="N1" s="38"/>
      <c r="O1" s="40" t="s">
        <v>36</v>
      </c>
    </row>
    <row r="2" spans="1:15" s="1" customFormat="1" ht="45" customHeight="1">
      <c r="A2" s="6"/>
      <c r="B2" s="54">
        <v>8</v>
      </c>
      <c r="C2" s="63"/>
      <c r="D2" s="63"/>
      <c r="E2" s="63"/>
      <c r="F2" s="63"/>
      <c r="G2" s="63"/>
      <c r="H2" s="63"/>
      <c r="I2" s="63"/>
      <c r="J2" s="63"/>
      <c r="K2" s="10"/>
      <c r="L2" s="38"/>
      <c r="M2" s="50"/>
      <c r="N2" s="38"/>
      <c r="O2" s="39" t="s">
        <v>35</v>
      </c>
    </row>
    <row r="3" spans="1:15" s="1" customFormat="1" ht="45" customHeight="1">
      <c r="A3" s="6"/>
      <c r="B3" s="7"/>
      <c r="C3" s="63" t="s">
        <v>0</v>
      </c>
      <c r="D3" s="63"/>
      <c r="E3" s="63"/>
      <c r="F3" s="63"/>
      <c r="G3" s="63"/>
      <c r="H3" s="63"/>
      <c r="I3" s="63"/>
      <c r="J3" s="63"/>
      <c r="K3" s="10"/>
      <c r="L3" s="38"/>
      <c r="M3" s="50"/>
      <c r="N3" s="38"/>
      <c r="O3" s="39" t="s">
        <v>47</v>
      </c>
    </row>
    <row r="4" spans="1:15" s="1" customFormat="1" ht="45" customHeight="1">
      <c r="A4" s="6"/>
      <c r="B4" s="7"/>
      <c r="C4" s="63"/>
      <c r="D4" s="63"/>
      <c r="E4" s="63"/>
      <c r="F4" s="63"/>
      <c r="G4" s="63"/>
      <c r="H4" s="63"/>
      <c r="I4" s="63"/>
      <c r="J4" s="63"/>
      <c r="K4" s="10"/>
      <c r="L4" s="38"/>
      <c r="M4" s="50"/>
      <c r="N4" s="38"/>
      <c r="O4" s="39" t="s">
        <v>34</v>
      </c>
    </row>
    <row r="5" spans="1:15" s="1" customFormat="1" ht="45" customHeight="1">
      <c r="A5" s="7"/>
      <c r="B5" s="7"/>
      <c r="C5" s="7"/>
      <c r="D5" s="7"/>
      <c r="E5" s="7"/>
      <c r="F5" s="7"/>
      <c r="G5" s="46"/>
      <c r="H5" s="8"/>
      <c r="I5" s="8"/>
      <c r="J5" s="8"/>
      <c r="K5" s="11"/>
      <c r="L5" s="8" t="s">
        <v>29</v>
      </c>
      <c r="M5" s="51"/>
      <c r="N5" s="8"/>
      <c r="O5" s="9" t="s">
        <v>27</v>
      </c>
    </row>
    <row r="6" spans="1:15" s="2" customFormat="1" ht="60.75" customHeight="1">
      <c r="A6" s="64" t="s">
        <v>4</v>
      </c>
      <c r="B6" s="64" t="s">
        <v>5</v>
      </c>
      <c r="C6" s="17" t="s">
        <v>6</v>
      </c>
      <c r="D6" s="62" t="s">
        <v>7</v>
      </c>
      <c r="E6" s="14" t="s">
        <v>30</v>
      </c>
      <c r="F6" s="14" t="s">
        <v>101</v>
      </c>
      <c r="G6" s="14" t="s">
        <v>8</v>
      </c>
      <c r="H6" s="14" t="s">
        <v>9</v>
      </c>
      <c r="I6" s="14" t="s">
        <v>9</v>
      </c>
      <c r="J6" s="14" t="s">
        <v>10</v>
      </c>
      <c r="K6" s="14" t="s">
        <v>8</v>
      </c>
      <c r="L6" s="14" t="s">
        <v>11</v>
      </c>
      <c r="M6" s="14" t="s">
        <v>11</v>
      </c>
      <c r="N6" s="62" t="s">
        <v>12</v>
      </c>
      <c r="O6" s="62" t="s">
        <v>43</v>
      </c>
    </row>
    <row r="7" spans="1:15" s="2" customFormat="1" ht="60.75" customHeight="1">
      <c r="A7" s="64"/>
      <c r="B7" s="64"/>
      <c r="C7" s="13" t="s">
        <v>13</v>
      </c>
      <c r="D7" s="62"/>
      <c r="E7" s="14" t="s">
        <v>14</v>
      </c>
      <c r="F7" s="14" t="s">
        <v>14</v>
      </c>
      <c r="G7" s="14" t="s">
        <v>1</v>
      </c>
      <c r="H7" s="14" t="s">
        <v>2</v>
      </c>
      <c r="I7" s="14" t="s">
        <v>3</v>
      </c>
      <c r="J7" s="14" t="s">
        <v>15</v>
      </c>
      <c r="K7" s="14" t="s">
        <v>14</v>
      </c>
      <c r="L7" s="14" t="s">
        <v>16</v>
      </c>
      <c r="M7" s="14" t="s">
        <v>16</v>
      </c>
      <c r="N7" s="62"/>
      <c r="O7" s="62"/>
    </row>
    <row r="8" spans="1:15" s="3" customFormat="1" ht="48" customHeight="1">
      <c r="A8" s="64"/>
      <c r="B8" s="64"/>
      <c r="C8" s="13" t="s">
        <v>17</v>
      </c>
      <c r="D8" s="62"/>
      <c r="E8" s="41" t="s">
        <v>18</v>
      </c>
      <c r="F8" s="41" t="s">
        <v>19</v>
      </c>
      <c r="G8" s="41" t="s">
        <v>19</v>
      </c>
      <c r="H8" s="41" t="s">
        <v>18</v>
      </c>
      <c r="I8" s="41" t="s">
        <v>18</v>
      </c>
      <c r="J8" s="41" t="s">
        <v>18</v>
      </c>
      <c r="K8" s="41" t="s">
        <v>20</v>
      </c>
      <c r="L8" s="41" t="s">
        <v>18</v>
      </c>
      <c r="M8" s="41" t="s">
        <v>21</v>
      </c>
      <c r="N8" s="62"/>
      <c r="O8" s="62"/>
    </row>
    <row r="9" spans="1:15" s="3" customFormat="1" ht="72.75" customHeight="1">
      <c r="A9" s="60" t="s">
        <v>108</v>
      </c>
      <c r="B9" s="56" t="s">
        <v>115</v>
      </c>
      <c r="C9" s="58">
        <v>3</v>
      </c>
      <c r="D9" s="42" t="str">
        <f>$B$1</f>
        <v>до 15 декабря</v>
      </c>
      <c r="E9" s="44">
        <f>ROUND(E10*(100-$B$2)/10000,0)*100</f>
        <v>12800</v>
      </c>
      <c r="F9" s="44">
        <f>ROUND(F10*(100-$B$2)/10000,0)*100</f>
        <v>4800</v>
      </c>
      <c r="G9" s="44">
        <f aca="true" t="shared" si="0" ref="G9:O11">ROUND(G10*(100-$B$2)/10000,0)*100</f>
        <v>11800</v>
      </c>
      <c r="H9" s="44">
        <f t="shared" si="0"/>
        <v>10400</v>
      </c>
      <c r="I9" s="44">
        <f t="shared" si="0"/>
        <v>10100</v>
      </c>
      <c r="J9" s="44">
        <f t="shared" si="0"/>
        <v>9800</v>
      </c>
      <c r="K9" s="44">
        <f t="shared" si="0"/>
        <v>9100</v>
      </c>
      <c r="L9" s="44">
        <f t="shared" si="0"/>
        <v>9100</v>
      </c>
      <c r="M9" s="44">
        <f t="shared" si="0"/>
        <v>7400</v>
      </c>
      <c r="N9" s="44">
        <f t="shared" si="0"/>
        <v>3500</v>
      </c>
      <c r="O9" s="44">
        <f t="shared" si="0"/>
        <v>2600</v>
      </c>
    </row>
    <row r="10" spans="1:15" s="3" customFormat="1" ht="72.75" customHeight="1">
      <c r="A10" s="61"/>
      <c r="B10" s="57"/>
      <c r="C10" s="59"/>
      <c r="D10" s="43" t="s">
        <v>37</v>
      </c>
      <c r="E10" s="45">
        <v>13900</v>
      </c>
      <c r="F10" s="45">
        <v>5200</v>
      </c>
      <c r="G10" s="45">
        <v>12800</v>
      </c>
      <c r="H10" s="45">
        <v>11300</v>
      </c>
      <c r="I10" s="45">
        <v>11000</v>
      </c>
      <c r="J10" s="45">
        <v>10700</v>
      </c>
      <c r="K10" s="45">
        <v>9900</v>
      </c>
      <c r="L10" s="45">
        <v>9900</v>
      </c>
      <c r="M10" s="45">
        <v>8000</v>
      </c>
      <c r="N10" s="45">
        <v>3800</v>
      </c>
      <c r="O10" s="45">
        <v>2800</v>
      </c>
    </row>
    <row r="11" spans="1:15" s="3" customFormat="1" ht="72.75" customHeight="1">
      <c r="A11" s="60" t="s">
        <v>49</v>
      </c>
      <c r="B11" s="56" t="s">
        <v>48</v>
      </c>
      <c r="C11" s="58">
        <v>6</v>
      </c>
      <c r="D11" s="42" t="str">
        <f>$B$1</f>
        <v>до 15 декабря</v>
      </c>
      <c r="E11" s="44">
        <f>ROUND(E12*(100-$B$2)/10000,0)*100</f>
        <v>35700</v>
      </c>
      <c r="F11" s="44">
        <f>ROUND(F12*(100-$B$2)/10000,0)*100</f>
        <v>14000</v>
      </c>
      <c r="G11" s="44">
        <f t="shared" si="0"/>
        <v>32900</v>
      </c>
      <c r="H11" s="44">
        <f t="shared" si="0"/>
        <v>29200</v>
      </c>
      <c r="I11" s="44">
        <f t="shared" si="0"/>
        <v>28400</v>
      </c>
      <c r="J11" s="44">
        <f t="shared" si="0"/>
        <v>27800</v>
      </c>
      <c r="K11" s="44">
        <f t="shared" si="0"/>
        <v>25700</v>
      </c>
      <c r="L11" s="44">
        <f t="shared" si="0"/>
        <v>25700</v>
      </c>
      <c r="M11" s="44">
        <f t="shared" si="0"/>
        <v>20900</v>
      </c>
      <c r="N11" s="44">
        <f t="shared" si="0"/>
        <v>10200</v>
      </c>
      <c r="O11" s="44">
        <f t="shared" si="0"/>
        <v>7500</v>
      </c>
    </row>
    <row r="12" spans="1:15" s="3" customFormat="1" ht="72.75" customHeight="1">
      <c r="A12" s="61"/>
      <c r="B12" s="57"/>
      <c r="C12" s="59"/>
      <c r="D12" s="43" t="s">
        <v>37</v>
      </c>
      <c r="E12" s="45">
        <v>38800</v>
      </c>
      <c r="F12" s="45">
        <v>15200</v>
      </c>
      <c r="G12" s="45">
        <v>35800</v>
      </c>
      <c r="H12" s="45">
        <v>31700</v>
      </c>
      <c r="I12" s="45">
        <v>30900</v>
      </c>
      <c r="J12" s="45">
        <v>30200</v>
      </c>
      <c r="K12" s="45">
        <v>27900</v>
      </c>
      <c r="L12" s="45">
        <v>27900</v>
      </c>
      <c r="M12" s="45">
        <v>22700</v>
      </c>
      <c r="N12" s="45">
        <v>11100</v>
      </c>
      <c r="O12" s="45">
        <v>8200</v>
      </c>
    </row>
    <row r="13" spans="1:15" s="3" customFormat="1" ht="72.75" customHeight="1">
      <c r="A13" s="60" t="s">
        <v>109</v>
      </c>
      <c r="B13" s="56" t="s">
        <v>110</v>
      </c>
      <c r="C13" s="58">
        <v>3</v>
      </c>
      <c r="D13" s="42" t="str">
        <f>$B$1</f>
        <v>до 15 декабря</v>
      </c>
      <c r="E13" s="44">
        <f>ROUND(E14*(100-$B$2)/10000,0)*100</f>
        <v>13700</v>
      </c>
      <c r="F13" s="44">
        <f aca="true" t="shared" si="1" ref="F13:O15">ROUND(F14*(100-$B$2)/10000,0)*100</f>
        <v>5000</v>
      </c>
      <c r="G13" s="44">
        <f t="shared" si="1"/>
        <v>12600</v>
      </c>
      <c r="H13" s="44">
        <f t="shared" si="1"/>
        <v>11000</v>
      </c>
      <c r="I13" s="44">
        <f t="shared" si="1"/>
        <v>10800</v>
      </c>
      <c r="J13" s="44">
        <f t="shared" si="1"/>
        <v>10500</v>
      </c>
      <c r="K13" s="44">
        <f t="shared" si="1"/>
        <v>9700</v>
      </c>
      <c r="L13" s="44">
        <f t="shared" si="1"/>
        <v>9700</v>
      </c>
      <c r="M13" s="44">
        <f t="shared" si="1"/>
        <v>7700</v>
      </c>
      <c r="N13" s="44">
        <f t="shared" si="1"/>
        <v>3600</v>
      </c>
      <c r="O13" s="44">
        <f t="shared" si="1"/>
        <v>2600</v>
      </c>
    </row>
    <row r="14" spans="1:15" s="3" customFormat="1" ht="72.75" customHeight="1">
      <c r="A14" s="61"/>
      <c r="B14" s="57"/>
      <c r="C14" s="59"/>
      <c r="D14" s="43" t="s">
        <v>37</v>
      </c>
      <c r="E14" s="45">
        <v>14900</v>
      </c>
      <c r="F14" s="45">
        <v>5400</v>
      </c>
      <c r="G14" s="45">
        <v>13700</v>
      </c>
      <c r="H14" s="45">
        <v>12000</v>
      </c>
      <c r="I14" s="45">
        <v>11700</v>
      </c>
      <c r="J14" s="45">
        <v>11400</v>
      </c>
      <c r="K14" s="45">
        <v>10500</v>
      </c>
      <c r="L14" s="45">
        <v>10500</v>
      </c>
      <c r="M14" s="45">
        <v>8400</v>
      </c>
      <c r="N14" s="45">
        <v>3900</v>
      </c>
      <c r="O14" s="45">
        <v>2800</v>
      </c>
    </row>
    <row r="15" spans="1:15" s="3" customFormat="1" ht="72.75" customHeight="1">
      <c r="A15" s="60" t="s">
        <v>50</v>
      </c>
      <c r="B15" s="56" t="s">
        <v>51</v>
      </c>
      <c r="C15" s="58">
        <v>17</v>
      </c>
      <c r="D15" s="42" t="str">
        <f>$B$1</f>
        <v>до 15 декабря</v>
      </c>
      <c r="E15" s="44">
        <f>ROUND(E16*(100-$B$2)/10000,0)*100</f>
        <v>121300</v>
      </c>
      <c r="F15" s="44">
        <f t="shared" si="1"/>
        <v>44900</v>
      </c>
      <c r="G15" s="44">
        <f t="shared" si="1"/>
        <v>111500</v>
      </c>
      <c r="H15" s="44">
        <f t="shared" si="1"/>
        <v>98300</v>
      </c>
      <c r="I15" s="44">
        <f t="shared" si="1"/>
        <v>95800</v>
      </c>
      <c r="J15" s="44">
        <f t="shared" si="1"/>
        <v>93300</v>
      </c>
      <c r="K15" s="44">
        <f t="shared" si="1"/>
        <v>86100</v>
      </c>
      <c r="L15" s="44">
        <f t="shared" si="1"/>
        <v>86100</v>
      </c>
      <c r="M15" s="44">
        <f t="shared" si="1"/>
        <v>69100</v>
      </c>
      <c r="N15" s="44">
        <f t="shared" si="1"/>
        <v>31900</v>
      </c>
      <c r="O15" s="44">
        <f t="shared" si="1"/>
        <v>22600</v>
      </c>
    </row>
    <row r="16" spans="1:15" s="3" customFormat="1" ht="72.75" customHeight="1">
      <c r="A16" s="61"/>
      <c r="B16" s="57"/>
      <c r="C16" s="59"/>
      <c r="D16" s="43" t="s">
        <v>102</v>
      </c>
      <c r="E16" s="45">
        <v>131800</v>
      </c>
      <c r="F16" s="45">
        <v>48800</v>
      </c>
      <c r="G16" s="45">
        <v>121200</v>
      </c>
      <c r="H16" s="45">
        <v>106800</v>
      </c>
      <c r="I16" s="45">
        <v>104100</v>
      </c>
      <c r="J16" s="45">
        <v>101400</v>
      </c>
      <c r="K16" s="45">
        <v>93600</v>
      </c>
      <c r="L16" s="45">
        <v>93600</v>
      </c>
      <c r="M16" s="45">
        <v>75100</v>
      </c>
      <c r="N16" s="45">
        <v>34700</v>
      </c>
      <c r="O16" s="45">
        <v>24600</v>
      </c>
    </row>
    <row r="17" spans="1:15" s="3" customFormat="1" ht="72.75" customHeight="1">
      <c r="A17" s="60" t="s">
        <v>50</v>
      </c>
      <c r="B17" s="56" t="s">
        <v>52</v>
      </c>
      <c r="C17" s="58">
        <v>17</v>
      </c>
      <c r="D17" s="42" t="str">
        <f>$B$1</f>
        <v>до 15 декабря</v>
      </c>
      <c r="E17" s="44">
        <f>ROUND(E18*(100-$B$2)/10000,0)*100</f>
        <v>133800</v>
      </c>
      <c r="F17" s="44">
        <f aca="true" t="shared" si="2" ref="F17:N17">ROUND(F18*(100-$B$2)/10000,0)*100</f>
        <v>57400</v>
      </c>
      <c r="G17" s="44">
        <f t="shared" si="2"/>
        <v>126000</v>
      </c>
      <c r="H17" s="44">
        <f t="shared" si="2"/>
        <v>110700</v>
      </c>
      <c r="I17" s="44">
        <f t="shared" si="2"/>
        <v>108400</v>
      </c>
      <c r="J17" s="44">
        <f t="shared" si="2"/>
        <v>105900</v>
      </c>
      <c r="K17" s="44">
        <f t="shared" si="2"/>
        <v>98600</v>
      </c>
      <c r="L17" s="44">
        <f t="shared" si="2"/>
        <v>98600</v>
      </c>
      <c r="M17" s="44">
        <f t="shared" si="2"/>
        <v>80700</v>
      </c>
      <c r="N17" s="44">
        <f t="shared" si="2"/>
        <v>43100</v>
      </c>
      <c r="O17" s="44" t="s">
        <v>38</v>
      </c>
    </row>
    <row r="18" spans="1:15" s="3" customFormat="1" ht="72.75" customHeight="1">
      <c r="A18" s="61"/>
      <c r="B18" s="57"/>
      <c r="C18" s="59"/>
      <c r="D18" s="43" t="s">
        <v>102</v>
      </c>
      <c r="E18" s="45">
        <v>145400</v>
      </c>
      <c r="F18" s="45">
        <v>62400</v>
      </c>
      <c r="G18" s="45">
        <v>137000</v>
      </c>
      <c r="H18" s="45">
        <v>120300</v>
      </c>
      <c r="I18" s="45">
        <v>117800</v>
      </c>
      <c r="J18" s="45">
        <v>115100</v>
      </c>
      <c r="K18" s="45">
        <v>107200</v>
      </c>
      <c r="L18" s="45">
        <v>107200</v>
      </c>
      <c r="M18" s="45">
        <v>87700</v>
      </c>
      <c r="N18" s="45">
        <v>46900</v>
      </c>
      <c r="O18" s="45" t="s">
        <v>38</v>
      </c>
    </row>
    <row r="19" spans="1:15" s="3" customFormat="1" ht="72.75" customHeight="1">
      <c r="A19" s="60" t="s">
        <v>111</v>
      </c>
      <c r="B19" s="56" t="s">
        <v>112</v>
      </c>
      <c r="C19" s="58">
        <v>3</v>
      </c>
      <c r="D19" s="42" t="str">
        <f>$B$1</f>
        <v>до 15 декабря</v>
      </c>
      <c r="E19" s="44">
        <f>ROUND(E20*(100-$B$2)/10000,0)*100</f>
        <v>13700</v>
      </c>
      <c r="F19" s="44">
        <f aca="true" t="shared" si="3" ref="F19:O19">ROUND(F20*(100-$B$2)/10000,0)*100</f>
        <v>5000</v>
      </c>
      <c r="G19" s="44">
        <f t="shared" si="3"/>
        <v>12600</v>
      </c>
      <c r="H19" s="44">
        <f t="shared" si="3"/>
        <v>11000</v>
      </c>
      <c r="I19" s="44">
        <f t="shared" si="3"/>
        <v>10800</v>
      </c>
      <c r="J19" s="44">
        <f t="shared" si="3"/>
        <v>10500</v>
      </c>
      <c r="K19" s="44">
        <f t="shared" si="3"/>
        <v>9700</v>
      </c>
      <c r="L19" s="44">
        <f t="shared" si="3"/>
        <v>9700</v>
      </c>
      <c r="M19" s="44">
        <f t="shared" si="3"/>
        <v>7700</v>
      </c>
      <c r="N19" s="44">
        <f t="shared" si="3"/>
        <v>3600</v>
      </c>
      <c r="O19" s="44">
        <f t="shared" si="3"/>
        <v>2600</v>
      </c>
    </row>
    <row r="20" spans="1:15" s="3" customFormat="1" ht="72.75" customHeight="1">
      <c r="A20" s="61"/>
      <c r="B20" s="57"/>
      <c r="C20" s="59"/>
      <c r="D20" s="43" t="s">
        <v>37</v>
      </c>
      <c r="E20" s="45">
        <v>14900</v>
      </c>
      <c r="F20" s="45">
        <v>5400</v>
      </c>
      <c r="G20" s="45">
        <v>13700</v>
      </c>
      <c r="H20" s="45">
        <v>12000</v>
      </c>
      <c r="I20" s="45">
        <v>11700</v>
      </c>
      <c r="J20" s="45">
        <v>11400</v>
      </c>
      <c r="K20" s="45">
        <v>10500</v>
      </c>
      <c r="L20" s="45">
        <v>10500</v>
      </c>
      <c r="M20" s="45">
        <v>8400</v>
      </c>
      <c r="N20" s="45">
        <v>3900</v>
      </c>
      <c r="O20" s="45">
        <v>2800</v>
      </c>
    </row>
    <row r="21" spans="1:15" s="3" customFormat="1" ht="72.75" customHeight="1">
      <c r="A21" s="60" t="s">
        <v>53</v>
      </c>
      <c r="B21" s="56" t="s">
        <v>54</v>
      </c>
      <c r="C21" s="58">
        <v>9</v>
      </c>
      <c r="D21" s="42" t="str">
        <f>$B$1</f>
        <v>до 15 декабря</v>
      </c>
      <c r="E21" s="44">
        <f>ROUND(E22*(100-$B$2+3)/10000,0)*100</f>
        <v>69900</v>
      </c>
      <c r="F21" s="44">
        <f aca="true" t="shared" si="4" ref="F21:O21">ROUND(F22*(100-$B$2+3)/10000,0)*100</f>
        <v>23900</v>
      </c>
      <c r="G21" s="44">
        <f t="shared" si="4"/>
        <v>64000</v>
      </c>
      <c r="H21" s="44">
        <f t="shared" si="4"/>
        <v>56100</v>
      </c>
      <c r="I21" s="44">
        <f t="shared" si="4"/>
        <v>54500</v>
      </c>
      <c r="J21" s="44">
        <f t="shared" si="4"/>
        <v>53100</v>
      </c>
      <c r="K21" s="44">
        <f t="shared" si="4"/>
        <v>48700</v>
      </c>
      <c r="L21" s="44">
        <f t="shared" si="4"/>
        <v>48700</v>
      </c>
      <c r="M21" s="44">
        <f t="shared" si="4"/>
        <v>38600</v>
      </c>
      <c r="N21" s="44">
        <f t="shared" si="4"/>
        <v>16500</v>
      </c>
      <c r="O21" s="44">
        <f t="shared" si="4"/>
        <v>11200</v>
      </c>
    </row>
    <row r="22" spans="1:15" s="3" customFormat="1" ht="72.75" customHeight="1">
      <c r="A22" s="61"/>
      <c r="B22" s="57"/>
      <c r="C22" s="59"/>
      <c r="D22" s="43" t="s">
        <v>102</v>
      </c>
      <c r="E22" s="45">
        <v>73600</v>
      </c>
      <c r="F22" s="45">
        <v>25200</v>
      </c>
      <c r="G22" s="45">
        <v>67400</v>
      </c>
      <c r="H22" s="45">
        <v>59000</v>
      </c>
      <c r="I22" s="45">
        <v>57400</v>
      </c>
      <c r="J22" s="45">
        <v>55900</v>
      </c>
      <c r="K22" s="45">
        <v>51300</v>
      </c>
      <c r="L22" s="45">
        <v>51300</v>
      </c>
      <c r="M22" s="45">
        <v>40600</v>
      </c>
      <c r="N22" s="45">
        <v>17400</v>
      </c>
      <c r="O22" s="45">
        <v>11800</v>
      </c>
    </row>
    <row r="23" spans="1:15" s="3" customFormat="1" ht="72.75" customHeight="1">
      <c r="A23" s="60" t="s">
        <v>53</v>
      </c>
      <c r="B23" s="56" t="s">
        <v>55</v>
      </c>
      <c r="C23" s="58">
        <v>9</v>
      </c>
      <c r="D23" s="42" t="str">
        <f>$B$1</f>
        <v>до 15 декабря</v>
      </c>
      <c r="E23" s="44">
        <f>ROUND(E24*(100-$B$2+3)/10000,0)*100</f>
        <v>74700</v>
      </c>
      <c r="F23" s="44">
        <f aca="true" t="shared" si="5" ref="F23:O23">ROUND(F24*(100-$B$2+3)/10000,0)*100</f>
        <v>28700</v>
      </c>
      <c r="G23" s="44">
        <f t="shared" si="5"/>
        <v>68800</v>
      </c>
      <c r="H23" s="44">
        <f t="shared" si="5"/>
        <v>60800</v>
      </c>
      <c r="I23" s="44">
        <f t="shared" si="5"/>
        <v>59300</v>
      </c>
      <c r="J23" s="44">
        <f t="shared" si="5"/>
        <v>57900</v>
      </c>
      <c r="K23" s="44">
        <f t="shared" si="5"/>
        <v>53500</v>
      </c>
      <c r="L23" s="44">
        <f t="shared" si="5"/>
        <v>53500</v>
      </c>
      <c r="M23" s="44">
        <f t="shared" si="5"/>
        <v>43300</v>
      </c>
      <c r="N23" s="44">
        <f t="shared" si="5"/>
        <v>21000</v>
      </c>
      <c r="O23" s="44">
        <f t="shared" si="5"/>
        <v>15600</v>
      </c>
    </row>
    <row r="24" spans="1:15" s="3" customFormat="1" ht="72.75" customHeight="1">
      <c r="A24" s="61"/>
      <c r="B24" s="57"/>
      <c r="C24" s="59"/>
      <c r="D24" s="43" t="s">
        <v>102</v>
      </c>
      <c r="E24" s="45">
        <v>78600</v>
      </c>
      <c r="F24" s="45">
        <v>30200</v>
      </c>
      <c r="G24" s="45">
        <v>72400</v>
      </c>
      <c r="H24" s="45">
        <v>64000</v>
      </c>
      <c r="I24" s="45">
        <v>62400</v>
      </c>
      <c r="J24" s="45">
        <v>60900</v>
      </c>
      <c r="K24" s="45">
        <v>56300</v>
      </c>
      <c r="L24" s="45">
        <v>56300</v>
      </c>
      <c r="M24" s="45">
        <v>45600</v>
      </c>
      <c r="N24" s="45">
        <v>22100</v>
      </c>
      <c r="O24" s="45">
        <v>16400</v>
      </c>
    </row>
    <row r="25" spans="1:15" s="3" customFormat="1" ht="72.75" customHeight="1">
      <c r="A25" s="60" t="s">
        <v>53</v>
      </c>
      <c r="B25" s="56" t="s">
        <v>104</v>
      </c>
      <c r="C25" s="58">
        <v>9</v>
      </c>
      <c r="D25" s="42" t="str">
        <f>$B$1</f>
        <v>до 15 декабря</v>
      </c>
      <c r="E25" s="44">
        <f>ROUND(E26*(100-$B$2+3)/10000,0)*100</f>
        <v>56100</v>
      </c>
      <c r="F25" s="44">
        <f aca="true" t="shared" si="6" ref="F25:O25">ROUND(F26*(100-$B$2+3)/10000,0)*100</f>
        <v>26300</v>
      </c>
      <c r="G25" s="44">
        <f t="shared" si="6"/>
        <v>53400</v>
      </c>
      <c r="H25" s="44">
        <f t="shared" si="6"/>
        <v>47100</v>
      </c>
      <c r="I25" s="44">
        <f t="shared" si="6"/>
        <v>46200</v>
      </c>
      <c r="J25" s="44">
        <f t="shared" si="6"/>
        <v>45200</v>
      </c>
      <c r="K25" s="44">
        <f t="shared" si="6"/>
        <v>42400</v>
      </c>
      <c r="L25" s="44">
        <f t="shared" si="6"/>
        <v>42400</v>
      </c>
      <c r="M25" s="44">
        <f t="shared" si="6"/>
        <v>35700</v>
      </c>
      <c r="N25" s="44">
        <f t="shared" si="6"/>
        <v>21600</v>
      </c>
      <c r="O25" s="44">
        <f t="shared" si="6"/>
        <v>18100</v>
      </c>
    </row>
    <row r="26" spans="1:15" s="3" customFormat="1" ht="72.75" customHeight="1">
      <c r="A26" s="61"/>
      <c r="B26" s="57"/>
      <c r="C26" s="59"/>
      <c r="D26" s="43" t="s">
        <v>102</v>
      </c>
      <c r="E26" s="45">
        <v>59000</v>
      </c>
      <c r="F26" s="45">
        <v>27700</v>
      </c>
      <c r="G26" s="45">
        <v>56200</v>
      </c>
      <c r="H26" s="45">
        <v>49600</v>
      </c>
      <c r="I26" s="45">
        <v>48600</v>
      </c>
      <c r="J26" s="45">
        <v>47600</v>
      </c>
      <c r="K26" s="45">
        <v>44600</v>
      </c>
      <c r="L26" s="45">
        <v>44600</v>
      </c>
      <c r="M26" s="45">
        <v>37600</v>
      </c>
      <c r="N26" s="45">
        <v>22700</v>
      </c>
      <c r="O26" s="45">
        <v>19000</v>
      </c>
    </row>
    <row r="27" spans="1:15" s="3" customFormat="1" ht="72.75" customHeight="1">
      <c r="A27" s="60" t="s">
        <v>113</v>
      </c>
      <c r="B27" s="56" t="s">
        <v>114</v>
      </c>
      <c r="C27" s="58">
        <v>3</v>
      </c>
      <c r="D27" s="42" t="str">
        <f>$B$1</f>
        <v>до 15 декабря</v>
      </c>
      <c r="E27" s="44">
        <f aca="true" t="shared" si="7" ref="E27:O31">ROUND(E28*(100-$B$2)/10000,0)*100</f>
        <v>15500</v>
      </c>
      <c r="F27" s="44">
        <f t="shared" si="7"/>
        <v>5300</v>
      </c>
      <c r="G27" s="44">
        <f t="shared" si="7"/>
        <v>14200</v>
      </c>
      <c r="H27" s="44">
        <f t="shared" si="7"/>
        <v>12400</v>
      </c>
      <c r="I27" s="44">
        <f t="shared" si="7"/>
        <v>12100</v>
      </c>
      <c r="J27" s="44">
        <f t="shared" si="7"/>
        <v>11800</v>
      </c>
      <c r="K27" s="44">
        <f t="shared" si="7"/>
        <v>10900</v>
      </c>
      <c r="L27" s="44">
        <f t="shared" si="7"/>
        <v>10900</v>
      </c>
      <c r="M27" s="44">
        <f t="shared" si="7"/>
        <v>8600</v>
      </c>
      <c r="N27" s="44">
        <f t="shared" si="7"/>
        <v>3700</v>
      </c>
      <c r="O27" s="44">
        <f t="shared" si="7"/>
        <v>2600</v>
      </c>
    </row>
    <row r="28" spans="1:15" s="3" customFormat="1" ht="72.75" customHeight="1">
      <c r="A28" s="61"/>
      <c r="B28" s="57"/>
      <c r="C28" s="59"/>
      <c r="D28" s="43" t="s">
        <v>37</v>
      </c>
      <c r="E28" s="45">
        <v>16800</v>
      </c>
      <c r="F28" s="45">
        <v>5800</v>
      </c>
      <c r="G28" s="45">
        <v>15400</v>
      </c>
      <c r="H28" s="45">
        <v>13500</v>
      </c>
      <c r="I28" s="45">
        <v>13200</v>
      </c>
      <c r="J28" s="45">
        <v>12800</v>
      </c>
      <c r="K28" s="45">
        <v>11800</v>
      </c>
      <c r="L28" s="45">
        <v>11800</v>
      </c>
      <c r="M28" s="45">
        <v>9300</v>
      </c>
      <c r="N28" s="45">
        <v>4000</v>
      </c>
      <c r="O28" s="45">
        <v>2800</v>
      </c>
    </row>
    <row r="29" spans="1:15" s="3" customFormat="1" ht="72.75" customHeight="1">
      <c r="A29" s="60" t="s">
        <v>56</v>
      </c>
      <c r="B29" s="56" t="s">
        <v>57</v>
      </c>
      <c r="C29" s="58">
        <v>7</v>
      </c>
      <c r="D29" s="42" t="str">
        <f>$B$1</f>
        <v>до 15 декабря</v>
      </c>
      <c r="E29" s="44">
        <f t="shared" si="7"/>
        <v>50300</v>
      </c>
      <c r="F29" s="44">
        <f t="shared" si="7"/>
        <v>17800</v>
      </c>
      <c r="G29" s="44">
        <f t="shared" si="7"/>
        <v>46200</v>
      </c>
      <c r="H29" s="44">
        <f t="shared" si="7"/>
        <v>40500</v>
      </c>
      <c r="I29" s="44">
        <f t="shared" si="7"/>
        <v>39500</v>
      </c>
      <c r="J29" s="44">
        <f t="shared" si="7"/>
        <v>38500</v>
      </c>
      <c r="K29" s="44">
        <f t="shared" si="7"/>
        <v>35300</v>
      </c>
      <c r="L29" s="44">
        <f t="shared" si="7"/>
        <v>35300</v>
      </c>
      <c r="M29" s="44">
        <f t="shared" si="7"/>
        <v>28100</v>
      </c>
      <c r="N29" s="44">
        <f t="shared" si="7"/>
        <v>12400</v>
      </c>
      <c r="O29" s="44">
        <f t="shared" si="7"/>
        <v>8600</v>
      </c>
    </row>
    <row r="30" spans="1:15" s="3" customFormat="1" ht="72.75" customHeight="1">
      <c r="A30" s="61"/>
      <c r="B30" s="57"/>
      <c r="C30" s="59"/>
      <c r="D30" s="43" t="s">
        <v>37</v>
      </c>
      <c r="E30" s="45">
        <v>54700</v>
      </c>
      <c r="F30" s="45">
        <v>19300</v>
      </c>
      <c r="G30" s="45">
        <v>50200</v>
      </c>
      <c r="H30" s="45">
        <v>44000</v>
      </c>
      <c r="I30" s="45">
        <v>42900</v>
      </c>
      <c r="J30" s="45">
        <v>41800</v>
      </c>
      <c r="K30" s="45">
        <v>38400</v>
      </c>
      <c r="L30" s="45">
        <v>38400</v>
      </c>
      <c r="M30" s="45">
        <v>30500</v>
      </c>
      <c r="N30" s="45">
        <v>13500</v>
      </c>
      <c r="O30" s="45">
        <v>9300</v>
      </c>
    </row>
    <row r="31" spans="1:15" s="3" customFormat="1" ht="72.75" customHeight="1">
      <c r="A31" s="60" t="s">
        <v>116</v>
      </c>
      <c r="B31" s="56" t="s">
        <v>112</v>
      </c>
      <c r="C31" s="58">
        <v>3</v>
      </c>
      <c r="D31" s="42" t="str">
        <f>$B$1</f>
        <v>до 15 декабря</v>
      </c>
      <c r="E31" s="44">
        <f t="shared" si="7"/>
        <v>14500</v>
      </c>
      <c r="F31" s="44">
        <f t="shared" si="7"/>
        <v>5200</v>
      </c>
      <c r="G31" s="44">
        <f t="shared" si="7"/>
        <v>13300</v>
      </c>
      <c r="H31" s="44">
        <f t="shared" si="7"/>
        <v>11800</v>
      </c>
      <c r="I31" s="44">
        <f t="shared" si="7"/>
        <v>11400</v>
      </c>
      <c r="J31" s="44">
        <f t="shared" si="7"/>
        <v>11100</v>
      </c>
      <c r="K31" s="44">
        <f t="shared" si="7"/>
        <v>10200</v>
      </c>
      <c r="L31" s="44">
        <f t="shared" si="7"/>
        <v>10200</v>
      </c>
      <c r="M31" s="44">
        <f t="shared" si="7"/>
        <v>8200</v>
      </c>
      <c r="N31" s="44">
        <f t="shared" si="7"/>
        <v>3600</v>
      </c>
      <c r="O31" s="44">
        <f t="shared" si="7"/>
        <v>2600</v>
      </c>
    </row>
    <row r="32" spans="1:15" s="3" customFormat="1" ht="72.75" customHeight="1">
      <c r="A32" s="61"/>
      <c r="B32" s="57"/>
      <c r="C32" s="59"/>
      <c r="D32" s="43" t="s">
        <v>37</v>
      </c>
      <c r="E32" s="45">
        <v>15800</v>
      </c>
      <c r="F32" s="45">
        <v>5600</v>
      </c>
      <c r="G32" s="45">
        <v>14500</v>
      </c>
      <c r="H32" s="45">
        <v>12800</v>
      </c>
      <c r="I32" s="45">
        <v>12400</v>
      </c>
      <c r="J32" s="45">
        <v>12100</v>
      </c>
      <c r="K32" s="45">
        <v>11100</v>
      </c>
      <c r="L32" s="45">
        <v>11100</v>
      </c>
      <c r="M32" s="45">
        <v>8900</v>
      </c>
      <c r="N32" s="45">
        <v>3900</v>
      </c>
      <c r="O32" s="45">
        <v>2800</v>
      </c>
    </row>
    <row r="33" spans="1:15" s="3" customFormat="1" ht="72.75" customHeight="1">
      <c r="A33" s="60" t="s">
        <v>59</v>
      </c>
      <c r="B33" s="56" t="s">
        <v>58</v>
      </c>
      <c r="C33" s="58">
        <v>10</v>
      </c>
      <c r="D33" s="42" t="str">
        <f>$B$1</f>
        <v>до 15 декабря</v>
      </c>
      <c r="E33" s="44">
        <f aca="true" t="shared" si="8" ref="E33:O33">ROUND(E34*(100-$B$2)/10000,0)*100</f>
        <v>68100</v>
      </c>
      <c r="F33" s="44">
        <f t="shared" si="8"/>
        <v>23400</v>
      </c>
      <c r="G33" s="44">
        <f t="shared" si="8"/>
        <v>62400</v>
      </c>
      <c r="H33" s="44">
        <f t="shared" si="8"/>
        <v>54600</v>
      </c>
      <c r="I33" s="44">
        <f t="shared" si="8"/>
        <v>53200</v>
      </c>
      <c r="J33" s="44">
        <f t="shared" si="8"/>
        <v>51700</v>
      </c>
      <c r="K33" s="44">
        <f t="shared" si="8"/>
        <v>47500</v>
      </c>
      <c r="L33" s="44">
        <f t="shared" si="8"/>
        <v>47500</v>
      </c>
      <c r="M33" s="44">
        <f t="shared" si="8"/>
        <v>37500</v>
      </c>
      <c r="N33" s="44">
        <f t="shared" si="8"/>
        <v>16100</v>
      </c>
      <c r="O33" s="44">
        <f t="shared" si="8"/>
        <v>10900</v>
      </c>
    </row>
    <row r="34" spans="1:15" s="3" customFormat="1" ht="72.75" customHeight="1">
      <c r="A34" s="61"/>
      <c r="B34" s="57"/>
      <c r="C34" s="59"/>
      <c r="D34" s="43" t="s">
        <v>37</v>
      </c>
      <c r="E34" s="45">
        <v>74000</v>
      </c>
      <c r="F34" s="45">
        <v>25400</v>
      </c>
      <c r="G34" s="45">
        <v>67800</v>
      </c>
      <c r="H34" s="45">
        <v>59300</v>
      </c>
      <c r="I34" s="45">
        <v>57800</v>
      </c>
      <c r="J34" s="45">
        <v>56200</v>
      </c>
      <c r="K34" s="45">
        <v>51600</v>
      </c>
      <c r="L34" s="45">
        <v>51600</v>
      </c>
      <c r="M34" s="45">
        <v>40800</v>
      </c>
      <c r="N34" s="45">
        <v>17500</v>
      </c>
      <c r="O34" s="45">
        <v>11800</v>
      </c>
    </row>
    <row r="35" spans="1:15" s="3" customFormat="1" ht="72.75" customHeight="1">
      <c r="A35" s="60" t="s">
        <v>59</v>
      </c>
      <c r="B35" s="56" t="s">
        <v>95</v>
      </c>
      <c r="C35" s="58">
        <v>10</v>
      </c>
      <c r="D35" s="42" t="str">
        <f>$B$1</f>
        <v>до 15 декабря</v>
      </c>
      <c r="E35" s="44">
        <f aca="true" t="shared" si="9" ref="E35:O35">ROUND(E36*(100-$B$2)/10000,0)*100</f>
        <v>47700</v>
      </c>
      <c r="F35" s="44">
        <f t="shared" si="9"/>
        <v>26600</v>
      </c>
      <c r="G35" s="44">
        <f t="shared" si="9"/>
        <v>45100</v>
      </c>
      <c r="H35" s="44">
        <f t="shared" si="9"/>
        <v>41400</v>
      </c>
      <c r="I35" s="44">
        <f t="shared" si="9"/>
        <v>40800</v>
      </c>
      <c r="J35" s="44">
        <f t="shared" si="9"/>
        <v>40000</v>
      </c>
      <c r="K35" s="44">
        <f t="shared" si="9"/>
        <v>38000</v>
      </c>
      <c r="L35" s="44">
        <f t="shared" si="9"/>
        <v>38000</v>
      </c>
      <c r="M35" s="44">
        <f t="shared" si="9"/>
        <v>33300</v>
      </c>
      <c r="N35" s="44">
        <f t="shared" si="9"/>
        <v>19100</v>
      </c>
      <c r="O35" s="44">
        <f t="shared" si="9"/>
        <v>16700</v>
      </c>
    </row>
    <row r="36" spans="1:15" s="3" customFormat="1" ht="72.75" customHeight="1">
      <c r="A36" s="61"/>
      <c r="B36" s="57"/>
      <c r="C36" s="59"/>
      <c r="D36" s="43" t="s">
        <v>37</v>
      </c>
      <c r="E36" s="45">
        <v>51900</v>
      </c>
      <c r="F36" s="45">
        <v>28900</v>
      </c>
      <c r="G36" s="45">
        <v>49000</v>
      </c>
      <c r="H36" s="45">
        <v>45000</v>
      </c>
      <c r="I36" s="45">
        <v>44300</v>
      </c>
      <c r="J36" s="45">
        <v>43500</v>
      </c>
      <c r="K36" s="45">
        <v>41300</v>
      </c>
      <c r="L36" s="45">
        <v>41300</v>
      </c>
      <c r="M36" s="45">
        <v>36200</v>
      </c>
      <c r="N36" s="45">
        <v>20800</v>
      </c>
      <c r="O36" s="45">
        <v>18100</v>
      </c>
    </row>
    <row r="37" spans="1:15" s="3" customFormat="1" ht="72.75" customHeight="1">
      <c r="A37" s="60" t="s">
        <v>60</v>
      </c>
      <c r="B37" s="56" t="s">
        <v>61</v>
      </c>
      <c r="C37" s="58">
        <v>5</v>
      </c>
      <c r="D37" s="42" t="str">
        <f>$B$1</f>
        <v>до 15 декабря</v>
      </c>
      <c r="E37" s="44">
        <f aca="true" t="shared" si="10" ref="E37:O37">ROUND(E38*(100-$B$2)/10000,0)*100</f>
        <v>31900</v>
      </c>
      <c r="F37" s="44">
        <f t="shared" si="10"/>
        <v>11600</v>
      </c>
      <c r="G37" s="44">
        <f t="shared" si="10"/>
        <v>29300</v>
      </c>
      <c r="H37" s="44">
        <f t="shared" si="10"/>
        <v>25800</v>
      </c>
      <c r="I37" s="44">
        <f t="shared" si="10"/>
        <v>25100</v>
      </c>
      <c r="J37" s="44">
        <f t="shared" si="10"/>
        <v>24500</v>
      </c>
      <c r="K37" s="44">
        <f t="shared" si="10"/>
        <v>22500</v>
      </c>
      <c r="L37" s="44">
        <f t="shared" si="10"/>
        <v>22500</v>
      </c>
      <c r="M37" s="44">
        <f t="shared" si="10"/>
        <v>18000</v>
      </c>
      <c r="N37" s="44">
        <f t="shared" si="10"/>
        <v>8200</v>
      </c>
      <c r="O37" s="44">
        <f t="shared" si="10"/>
        <v>5700</v>
      </c>
    </row>
    <row r="38" spans="1:15" s="3" customFormat="1" ht="72.75" customHeight="1">
      <c r="A38" s="61"/>
      <c r="B38" s="57"/>
      <c r="C38" s="59"/>
      <c r="D38" s="43" t="s">
        <v>37</v>
      </c>
      <c r="E38" s="45">
        <v>34700</v>
      </c>
      <c r="F38" s="45">
        <v>12600</v>
      </c>
      <c r="G38" s="45">
        <v>31900</v>
      </c>
      <c r="H38" s="45">
        <v>28000</v>
      </c>
      <c r="I38" s="45">
        <v>27300</v>
      </c>
      <c r="J38" s="45">
        <v>26600</v>
      </c>
      <c r="K38" s="45">
        <v>24500</v>
      </c>
      <c r="L38" s="45">
        <v>24500</v>
      </c>
      <c r="M38" s="45">
        <v>19600</v>
      </c>
      <c r="N38" s="45">
        <v>8900</v>
      </c>
      <c r="O38" s="45">
        <v>6200</v>
      </c>
    </row>
    <row r="39" spans="1:15" s="3" customFormat="1" ht="72.75" customHeight="1">
      <c r="A39" s="60" t="s">
        <v>60</v>
      </c>
      <c r="B39" s="56" t="s">
        <v>62</v>
      </c>
      <c r="C39" s="58">
        <v>5</v>
      </c>
      <c r="D39" s="42" t="str">
        <f>$B$1</f>
        <v>до 15 декабря</v>
      </c>
      <c r="E39" s="44">
        <f aca="true" t="shared" si="11" ref="E39:O39">ROUND(E40*(100-$B$2)/10000,0)*100</f>
        <v>32800</v>
      </c>
      <c r="F39" s="44">
        <f t="shared" si="11"/>
        <v>12500</v>
      </c>
      <c r="G39" s="44">
        <f t="shared" si="11"/>
        <v>30200</v>
      </c>
      <c r="H39" s="44">
        <f t="shared" si="11"/>
        <v>26700</v>
      </c>
      <c r="I39" s="44">
        <f t="shared" si="11"/>
        <v>26000</v>
      </c>
      <c r="J39" s="44">
        <f t="shared" si="11"/>
        <v>25400</v>
      </c>
      <c r="K39" s="44">
        <f t="shared" si="11"/>
        <v>23500</v>
      </c>
      <c r="L39" s="44">
        <f t="shared" si="11"/>
        <v>23500</v>
      </c>
      <c r="M39" s="44">
        <f t="shared" si="11"/>
        <v>19000</v>
      </c>
      <c r="N39" s="44">
        <f t="shared" si="11"/>
        <v>8800</v>
      </c>
      <c r="O39" s="44">
        <f t="shared" si="11"/>
        <v>6100</v>
      </c>
    </row>
    <row r="40" spans="1:15" s="3" customFormat="1" ht="72.75" customHeight="1">
      <c r="A40" s="61"/>
      <c r="B40" s="57"/>
      <c r="C40" s="59"/>
      <c r="D40" s="43" t="s">
        <v>37</v>
      </c>
      <c r="E40" s="45">
        <v>35600</v>
      </c>
      <c r="F40" s="45">
        <v>13600</v>
      </c>
      <c r="G40" s="45">
        <v>32800</v>
      </c>
      <c r="H40" s="45">
        <v>29000</v>
      </c>
      <c r="I40" s="45">
        <v>28300</v>
      </c>
      <c r="J40" s="45">
        <v>27600</v>
      </c>
      <c r="K40" s="45">
        <v>25500</v>
      </c>
      <c r="L40" s="45">
        <v>25500</v>
      </c>
      <c r="M40" s="45">
        <v>20600</v>
      </c>
      <c r="N40" s="45">
        <v>9600</v>
      </c>
      <c r="O40" s="45">
        <v>6600</v>
      </c>
    </row>
    <row r="41" spans="1:15" s="3" customFormat="1" ht="72.75" customHeight="1">
      <c r="A41" s="60" t="s">
        <v>60</v>
      </c>
      <c r="B41" s="56" t="s">
        <v>63</v>
      </c>
      <c r="C41" s="58">
        <v>5</v>
      </c>
      <c r="D41" s="42" t="str">
        <f>$B$1</f>
        <v>до 15 декабря</v>
      </c>
      <c r="E41" s="44">
        <f aca="true" t="shared" si="12" ref="E41:O41">ROUND(E42*(100-$B$2)/10000,0)*100</f>
        <v>32400</v>
      </c>
      <c r="F41" s="44">
        <f t="shared" si="12"/>
        <v>12100</v>
      </c>
      <c r="G41" s="44">
        <f t="shared" si="12"/>
        <v>29800</v>
      </c>
      <c r="H41" s="44">
        <f t="shared" si="12"/>
        <v>26200</v>
      </c>
      <c r="I41" s="44">
        <f t="shared" si="12"/>
        <v>25600</v>
      </c>
      <c r="J41" s="44">
        <f t="shared" si="12"/>
        <v>24900</v>
      </c>
      <c r="K41" s="44">
        <f t="shared" si="12"/>
        <v>23000</v>
      </c>
      <c r="L41" s="44">
        <f t="shared" si="12"/>
        <v>23000</v>
      </c>
      <c r="M41" s="44">
        <f t="shared" si="12"/>
        <v>18500</v>
      </c>
      <c r="N41" s="44">
        <f t="shared" si="12"/>
        <v>8600</v>
      </c>
      <c r="O41" s="44">
        <f t="shared" si="12"/>
        <v>6000</v>
      </c>
    </row>
    <row r="42" spans="1:15" s="3" customFormat="1" ht="72.75" customHeight="1">
      <c r="A42" s="61"/>
      <c r="B42" s="57"/>
      <c r="C42" s="59"/>
      <c r="D42" s="43" t="s">
        <v>37</v>
      </c>
      <c r="E42" s="45">
        <v>35200</v>
      </c>
      <c r="F42" s="45">
        <v>13100</v>
      </c>
      <c r="G42" s="45">
        <v>32400</v>
      </c>
      <c r="H42" s="45">
        <v>28500</v>
      </c>
      <c r="I42" s="45">
        <v>27800</v>
      </c>
      <c r="J42" s="45">
        <v>27100</v>
      </c>
      <c r="K42" s="45">
        <v>25000</v>
      </c>
      <c r="L42" s="45">
        <v>25000</v>
      </c>
      <c r="M42" s="45">
        <v>20100</v>
      </c>
      <c r="N42" s="45">
        <v>9300</v>
      </c>
      <c r="O42" s="45">
        <v>6500</v>
      </c>
    </row>
    <row r="43" spans="1:15" s="3" customFormat="1" ht="72.75" customHeight="1">
      <c r="A43" s="60" t="s">
        <v>64</v>
      </c>
      <c r="B43" s="56" t="s">
        <v>65</v>
      </c>
      <c r="C43" s="58">
        <v>13</v>
      </c>
      <c r="D43" s="42" t="str">
        <f>$B$1</f>
        <v>до 15 декабря</v>
      </c>
      <c r="E43" s="44">
        <f>ROUND(E44*(100-$B$2+3)/10000,0)*100</f>
        <v>104100</v>
      </c>
      <c r="F43" s="44">
        <f aca="true" t="shared" si="13" ref="F43:O43">ROUND(F44*(100-$B$2+3)/10000,0)*100</f>
        <v>36500</v>
      </c>
      <c r="G43" s="44">
        <f t="shared" si="13"/>
        <v>95600</v>
      </c>
      <c r="H43" s="44">
        <f t="shared" si="13"/>
        <v>83700</v>
      </c>
      <c r="I43" s="44">
        <f t="shared" si="13"/>
        <v>81600</v>
      </c>
      <c r="J43" s="44">
        <f t="shared" si="13"/>
        <v>79500</v>
      </c>
      <c r="K43" s="44">
        <f t="shared" si="13"/>
        <v>73100</v>
      </c>
      <c r="L43" s="44">
        <f t="shared" si="13"/>
        <v>73100</v>
      </c>
      <c r="M43" s="44">
        <f t="shared" si="13"/>
        <v>58000</v>
      </c>
      <c r="N43" s="44">
        <f t="shared" si="13"/>
        <v>25700</v>
      </c>
      <c r="O43" s="44">
        <f t="shared" si="13"/>
        <v>17800</v>
      </c>
    </row>
    <row r="44" spans="1:15" s="3" customFormat="1" ht="72.75" customHeight="1">
      <c r="A44" s="61"/>
      <c r="B44" s="57"/>
      <c r="C44" s="59"/>
      <c r="D44" s="43" t="s">
        <v>102</v>
      </c>
      <c r="E44" s="45">
        <v>109600</v>
      </c>
      <c r="F44" s="45">
        <v>38400</v>
      </c>
      <c r="G44" s="45">
        <v>100600</v>
      </c>
      <c r="H44" s="45">
        <v>88100</v>
      </c>
      <c r="I44" s="45">
        <v>85900</v>
      </c>
      <c r="J44" s="45">
        <v>83700</v>
      </c>
      <c r="K44" s="45">
        <v>76900</v>
      </c>
      <c r="L44" s="45">
        <v>76900</v>
      </c>
      <c r="M44" s="45">
        <v>61000</v>
      </c>
      <c r="N44" s="45">
        <v>27000</v>
      </c>
      <c r="O44" s="45">
        <v>18700</v>
      </c>
    </row>
    <row r="45" spans="1:15" s="3" customFormat="1" ht="72.75" customHeight="1">
      <c r="A45" s="60" t="s">
        <v>64</v>
      </c>
      <c r="B45" s="56" t="s">
        <v>66</v>
      </c>
      <c r="C45" s="58">
        <v>13</v>
      </c>
      <c r="D45" s="42" t="str">
        <f>$B$1</f>
        <v>до 15 декабря</v>
      </c>
      <c r="E45" s="44">
        <f aca="true" t="shared" si="14" ref="E45:O45">ROUND(E46*(100-$B$2+3)/10000,0)*100</f>
        <v>112900</v>
      </c>
      <c r="F45" s="44">
        <f t="shared" si="14"/>
        <v>45300</v>
      </c>
      <c r="G45" s="44">
        <f t="shared" si="14"/>
        <v>107900</v>
      </c>
      <c r="H45" s="44">
        <f t="shared" si="14"/>
        <v>92400</v>
      </c>
      <c r="I45" s="44">
        <f t="shared" si="14"/>
        <v>90300</v>
      </c>
      <c r="J45" s="44">
        <f t="shared" si="14"/>
        <v>88200</v>
      </c>
      <c r="K45" s="44">
        <f t="shared" si="14"/>
        <v>81700</v>
      </c>
      <c r="L45" s="44">
        <f t="shared" si="14"/>
        <v>81700</v>
      </c>
      <c r="M45" s="44">
        <f t="shared" si="14"/>
        <v>66700</v>
      </c>
      <c r="N45" s="44">
        <f t="shared" si="14"/>
        <v>31500</v>
      </c>
      <c r="O45" s="44">
        <f t="shared" si="14"/>
        <v>23700</v>
      </c>
    </row>
    <row r="46" spans="1:15" s="3" customFormat="1" ht="72.75" customHeight="1">
      <c r="A46" s="61"/>
      <c r="B46" s="57"/>
      <c r="C46" s="59"/>
      <c r="D46" s="43" t="s">
        <v>102</v>
      </c>
      <c r="E46" s="45">
        <v>118800</v>
      </c>
      <c r="F46" s="45">
        <v>47700</v>
      </c>
      <c r="G46" s="45">
        <v>113600</v>
      </c>
      <c r="H46" s="45">
        <v>97300</v>
      </c>
      <c r="I46" s="45">
        <v>95000</v>
      </c>
      <c r="J46" s="45">
        <v>92800</v>
      </c>
      <c r="K46" s="45">
        <v>86000</v>
      </c>
      <c r="L46" s="45">
        <v>86000</v>
      </c>
      <c r="M46" s="45">
        <v>70200</v>
      </c>
      <c r="N46" s="45">
        <v>33200</v>
      </c>
      <c r="O46" s="45">
        <v>24900</v>
      </c>
    </row>
    <row r="47" spans="1:15" s="3" customFormat="1" ht="72.75" customHeight="1">
      <c r="A47" s="60" t="s">
        <v>117</v>
      </c>
      <c r="B47" s="56" t="s">
        <v>118</v>
      </c>
      <c r="C47" s="58">
        <v>3</v>
      </c>
      <c r="D47" s="42" t="str">
        <f>$B$1</f>
        <v>до 15 декабря</v>
      </c>
      <c r="E47" s="44">
        <f aca="true" t="shared" si="15" ref="E47:O47">ROUND(E48*(100-$B$2)/10000,0)*100</f>
        <v>15500</v>
      </c>
      <c r="F47" s="44">
        <f t="shared" si="15"/>
        <v>5300</v>
      </c>
      <c r="G47" s="44">
        <f t="shared" si="15"/>
        <v>14200</v>
      </c>
      <c r="H47" s="44">
        <f t="shared" si="15"/>
        <v>12400</v>
      </c>
      <c r="I47" s="44">
        <f t="shared" si="15"/>
        <v>12100</v>
      </c>
      <c r="J47" s="44">
        <f t="shared" si="15"/>
        <v>11800</v>
      </c>
      <c r="K47" s="44">
        <f t="shared" si="15"/>
        <v>10900</v>
      </c>
      <c r="L47" s="44">
        <f t="shared" si="15"/>
        <v>10900</v>
      </c>
      <c r="M47" s="44">
        <f t="shared" si="15"/>
        <v>8600</v>
      </c>
      <c r="N47" s="44">
        <f t="shared" si="15"/>
        <v>3700</v>
      </c>
      <c r="O47" s="44">
        <f t="shared" si="15"/>
        <v>2600</v>
      </c>
    </row>
    <row r="48" spans="1:15" s="3" customFormat="1" ht="72.75" customHeight="1">
      <c r="A48" s="61"/>
      <c r="B48" s="57"/>
      <c r="C48" s="59"/>
      <c r="D48" s="43" t="s">
        <v>37</v>
      </c>
      <c r="E48" s="45">
        <v>16800</v>
      </c>
      <c r="F48" s="45">
        <v>5800</v>
      </c>
      <c r="G48" s="45">
        <v>15400</v>
      </c>
      <c r="H48" s="45">
        <v>13500</v>
      </c>
      <c r="I48" s="45">
        <v>13200</v>
      </c>
      <c r="J48" s="45">
        <v>12800</v>
      </c>
      <c r="K48" s="45">
        <v>11800</v>
      </c>
      <c r="L48" s="45">
        <v>11800</v>
      </c>
      <c r="M48" s="45">
        <v>9300</v>
      </c>
      <c r="N48" s="45">
        <v>4000</v>
      </c>
      <c r="O48" s="45">
        <v>2800</v>
      </c>
    </row>
    <row r="49" spans="1:15" s="3" customFormat="1" ht="72.75" customHeight="1">
      <c r="A49" s="60" t="s">
        <v>67</v>
      </c>
      <c r="B49" s="56" t="s">
        <v>68</v>
      </c>
      <c r="C49" s="58">
        <v>6</v>
      </c>
      <c r="D49" s="42" t="str">
        <f>$B$1</f>
        <v>до 15 декабря</v>
      </c>
      <c r="E49" s="44">
        <f aca="true" t="shared" si="16" ref="E49:O49">ROUND(E50*(100-$B$2)/10000,0)*100</f>
        <v>48300</v>
      </c>
      <c r="F49" s="44">
        <f t="shared" si="16"/>
        <v>16500</v>
      </c>
      <c r="G49" s="44">
        <f t="shared" si="16"/>
        <v>44300</v>
      </c>
      <c r="H49" s="44">
        <f t="shared" si="16"/>
        <v>38600</v>
      </c>
      <c r="I49" s="44">
        <f t="shared" si="16"/>
        <v>37600</v>
      </c>
      <c r="J49" s="44">
        <f t="shared" si="16"/>
        <v>36600</v>
      </c>
      <c r="K49" s="44">
        <f t="shared" si="16"/>
        <v>33600</v>
      </c>
      <c r="L49" s="44">
        <f t="shared" si="16"/>
        <v>33600</v>
      </c>
      <c r="M49" s="44">
        <f t="shared" si="16"/>
        <v>26600</v>
      </c>
      <c r="N49" s="44">
        <f t="shared" si="16"/>
        <v>11300</v>
      </c>
      <c r="O49" s="44">
        <f t="shared" si="16"/>
        <v>7600</v>
      </c>
    </row>
    <row r="50" spans="1:15" s="3" customFormat="1" ht="72.75" customHeight="1">
      <c r="A50" s="61"/>
      <c r="B50" s="57"/>
      <c r="C50" s="59"/>
      <c r="D50" s="43" t="s">
        <v>37</v>
      </c>
      <c r="E50" s="45">
        <v>52500</v>
      </c>
      <c r="F50" s="45">
        <v>17900</v>
      </c>
      <c r="G50" s="45">
        <v>48100</v>
      </c>
      <c r="H50" s="45">
        <v>42000</v>
      </c>
      <c r="I50" s="45">
        <v>40900</v>
      </c>
      <c r="J50" s="45">
        <v>39800</v>
      </c>
      <c r="K50" s="45">
        <v>36500</v>
      </c>
      <c r="L50" s="45">
        <v>36500</v>
      </c>
      <c r="M50" s="45">
        <v>28900</v>
      </c>
      <c r="N50" s="45">
        <v>12300</v>
      </c>
      <c r="O50" s="45">
        <v>8300</v>
      </c>
    </row>
    <row r="51" spans="1:15" s="3" customFormat="1" ht="72.75" customHeight="1">
      <c r="A51" s="60" t="s">
        <v>119</v>
      </c>
      <c r="B51" s="56" t="s">
        <v>112</v>
      </c>
      <c r="C51" s="58">
        <v>3</v>
      </c>
      <c r="D51" s="42" t="str">
        <f>$B$1</f>
        <v>до 15 декабря</v>
      </c>
      <c r="E51" s="44">
        <f aca="true" t="shared" si="17" ref="E51:O51">ROUND(E52*(100-$B$2)/10000,0)*100</f>
        <v>14500</v>
      </c>
      <c r="F51" s="44">
        <f t="shared" si="17"/>
        <v>5200</v>
      </c>
      <c r="G51" s="44">
        <f t="shared" si="17"/>
        <v>13300</v>
      </c>
      <c r="H51" s="44">
        <f t="shared" si="17"/>
        <v>11800</v>
      </c>
      <c r="I51" s="44">
        <f t="shared" si="17"/>
        <v>11400</v>
      </c>
      <c r="J51" s="44">
        <f t="shared" si="17"/>
        <v>11100</v>
      </c>
      <c r="K51" s="44">
        <f t="shared" si="17"/>
        <v>10200</v>
      </c>
      <c r="L51" s="44">
        <f t="shared" si="17"/>
        <v>10200</v>
      </c>
      <c r="M51" s="44">
        <f t="shared" si="17"/>
        <v>8200</v>
      </c>
      <c r="N51" s="44">
        <f t="shared" si="17"/>
        <v>3600</v>
      </c>
      <c r="O51" s="44">
        <f t="shared" si="17"/>
        <v>2600</v>
      </c>
    </row>
    <row r="52" spans="1:15" s="3" customFormat="1" ht="72.75" customHeight="1">
      <c r="A52" s="61"/>
      <c r="B52" s="57"/>
      <c r="C52" s="59"/>
      <c r="D52" s="43" t="s">
        <v>37</v>
      </c>
      <c r="E52" s="45">
        <v>15800</v>
      </c>
      <c r="F52" s="45">
        <v>5600</v>
      </c>
      <c r="G52" s="45">
        <v>14500</v>
      </c>
      <c r="H52" s="45">
        <v>12800</v>
      </c>
      <c r="I52" s="45">
        <v>12400</v>
      </c>
      <c r="J52" s="45">
        <v>12100</v>
      </c>
      <c r="K52" s="45">
        <v>11100</v>
      </c>
      <c r="L52" s="45">
        <v>11100</v>
      </c>
      <c r="M52" s="45">
        <v>8900</v>
      </c>
      <c r="N52" s="45">
        <v>3900</v>
      </c>
      <c r="O52" s="45">
        <v>2800</v>
      </c>
    </row>
    <row r="53" spans="1:15" s="3" customFormat="1" ht="72.75" customHeight="1">
      <c r="A53" s="60" t="s">
        <v>69</v>
      </c>
      <c r="B53" s="56" t="s">
        <v>70</v>
      </c>
      <c r="C53" s="58">
        <v>11</v>
      </c>
      <c r="D53" s="42" t="str">
        <f>$B$1</f>
        <v>до 15 декабря</v>
      </c>
      <c r="E53" s="44">
        <f aca="true" t="shared" si="18" ref="E53:O53">ROUND(E54*(100-$B$2)/10000,0)*100</f>
        <v>79500</v>
      </c>
      <c r="F53" s="44">
        <f t="shared" si="18"/>
        <v>30100</v>
      </c>
      <c r="G53" s="44">
        <f t="shared" si="18"/>
        <v>73200</v>
      </c>
      <c r="H53" s="44">
        <f t="shared" si="18"/>
        <v>64600</v>
      </c>
      <c r="I53" s="44">
        <f t="shared" si="18"/>
        <v>63000</v>
      </c>
      <c r="J53" s="44">
        <f t="shared" si="18"/>
        <v>61500</v>
      </c>
      <c r="K53" s="44">
        <f t="shared" si="18"/>
        <v>56800</v>
      </c>
      <c r="L53" s="44">
        <f t="shared" si="18"/>
        <v>56800</v>
      </c>
      <c r="M53" s="44">
        <f t="shared" si="18"/>
        <v>45700</v>
      </c>
      <c r="N53" s="44">
        <f t="shared" si="18"/>
        <v>22100</v>
      </c>
      <c r="O53" s="44">
        <f t="shared" si="18"/>
        <v>16300</v>
      </c>
    </row>
    <row r="54" spans="1:15" s="3" customFormat="1" ht="72.75" customHeight="1">
      <c r="A54" s="61"/>
      <c r="B54" s="57"/>
      <c r="C54" s="59"/>
      <c r="D54" s="43" t="s">
        <v>37</v>
      </c>
      <c r="E54" s="45">
        <v>86400</v>
      </c>
      <c r="F54" s="45">
        <v>32700</v>
      </c>
      <c r="G54" s="45">
        <v>79600</v>
      </c>
      <c r="H54" s="45">
        <v>70200</v>
      </c>
      <c r="I54" s="45">
        <v>68500</v>
      </c>
      <c r="J54" s="45">
        <v>66800</v>
      </c>
      <c r="K54" s="45">
        <v>61700</v>
      </c>
      <c r="L54" s="45">
        <v>61700</v>
      </c>
      <c r="M54" s="45">
        <v>49700</v>
      </c>
      <c r="N54" s="45">
        <v>24000</v>
      </c>
      <c r="O54" s="45">
        <v>17700</v>
      </c>
    </row>
    <row r="55" spans="1:15" s="3" customFormat="1" ht="72.75" customHeight="1">
      <c r="A55" s="60" t="s">
        <v>69</v>
      </c>
      <c r="B55" s="56" t="s">
        <v>71</v>
      </c>
      <c r="C55" s="58">
        <v>11</v>
      </c>
      <c r="D55" s="42" t="str">
        <f>$B$1</f>
        <v>до 15 декабря</v>
      </c>
      <c r="E55" s="44">
        <f aca="true" t="shared" si="19" ref="E55:O55">ROUND(E56*(100-$B$2)/10000,0)*100</f>
        <v>72300</v>
      </c>
      <c r="F55" s="44">
        <f t="shared" si="19"/>
        <v>27600</v>
      </c>
      <c r="G55" s="44">
        <f t="shared" si="19"/>
        <v>66600</v>
      </c>
      <c r="H55" s="44">
        <f t="shared" si="19"/>
        <v>58800</v>
      </c>
      <c r="I55" s="44">
        <f t="shared" si="19"/>
        <v>57400</v>
      </c>
      <c r="J55" s="44">
        <f t="shared" si="19"/>
        <v>56000</v>
      </c>
      <c r="K55" s="44">
        <f t="shared" si="19"/>
        <v>51700</v>
      </c>
      <c r="L55" s="44">
        <f t="shared" si="19"/>
        <v>51700</v>
      </c>
      <c r="M55" s="44">
        <f t="shared" si="19"/>
        <v>41800</v>
      </c>
      <c r="N55" s="44">
        <f t="shared" si="19"/>
        <v>20300</v>
      </c>
      <c r="O55" s="44">
        <f t="shared" si="19"/>
        <v>15100</v>
      </c>
    </row>
    <row r="56" spans="1:15" s="3" customFormat="1" ht="72.75" customHeight="1">
      <c r="A56" s="61"/>
      <c r="B56" s="57"/>
      <c r="C56" s="59"/>
      <c r="D56" s="43" t="s">
        <v>37</v>
      </c>
      <c r="E56" s="45">
        <v>78600</v>
      </c>
      <c r="F56" s="45">
        <v>30000</v>
      </c>
      <c r="G56" s="45">
        <v>72400</v>
      </c>
      <c r="H56" s="45">
        <v>63900</v>
      </c>
      <c r="I56" s="45">
        <v>62400</v>
      </c>
      <c r="J56" s="45">
        <v>60900</v>
      </c>
      <c r="K56" s="45">
        <v>56200</v>
      </c>
      <c r="L56" s="45">
        <v>56200</v>
      </c>
      <c r="M56" s="45">
        <v>45400</v>
      </c>
      <c r="N56" s="45">
        <v>22100</v>
      </c>
      <c r="O56" s="45">
        <v>16400</v>
      </c>
    </row>
    <row r="57" spans="1:15" s="3" customFormat="1" ht="72.75" customHeight="1">
      <c r="A57" s="60" t="s">
        <v>120</v>
      </c>
      <c r="B57" s="56" t="s">
        <v>112</v>
      </c>
      <c r="C57" s="58">
        <v>3</v>
      </c>
      <c r="D57" s="42" t="str">
        <f>$B$1</f>
        <v>до 15 декабря</v>
      </c>
      <c r="E57" s="44">
        <f aca="true" t="shared" si="20" ref="E57:O57">ROUND(E58*(100-$B$2)/10000,0)*100</f>
        <v>13700</v>
      </c>
      <c r="F57" s="44">
        <f t="shared" si="20"/>
        <v>5000</v>
      </c>
      <c r="G57" s="44">
        <f t="shared" si="20"/>
        <v>12600</v>
      </c>
      <c r="H57" s="44">
        <f t="shared" si="20"/>
        <v>11000</v>
      </c>
      <c r="I57" s="44">
        <f t="shared" si="20"/>
        <v>10800</v>
      </c>
      <c r="J57" s="44">
        <f t="shared" si="20"/>
        <v>10500</v>
      </c>
      <c r="K57" s="44">
        <f t="shared" si="20"/>
        <v>9700</v>
      </c>
      <c r="L57" s="44">
        <f t="shared" si="20"/>
        <v>9700</v>
      </c>
      <c r="M57" s="44">
        <f t="shared" si="20"/>
        <v>7700</v>
      </c>
      <c r="N57" s="44">
        <f t="shared" si="20"/>
        <v>3600</v>
      </c>
      <c r="O57" s="44">
        <f t="shared" si="20"/>
        <v>2600</v>
      </c>
    </row>
    <row r="58" spans="1:15" s="3" customFormat="1" ht="72.75" customHeight="1">
      <c r="A58" s="61"/>
      <c r="B58" s="57"/>
      <c r="C58" s="59"/>
      <c r="D58" s="43" t="s">
        <v>37</v>
      </c>
      <c r="E58" s="45">
        <v>14900</v>
      </c>
      <c r="F58" s="45">
        <v>5400</v>
      </c>
      <c r="G58" s="45">
        <v>13700</v>
      </c>
      <c r="H58" s="45">
        <v>12000</v>
      </c>
      <c r="I58" s="45">
        <v>11700</v>
      </c>
      <c r="J58" s="45">
        <v>11400</v>
      </c>
      <c r="K58" s="45">
        <v>10500</v>
      </c>
      <c r="L58" s="45">
        <v>10500</v>
      </c>
      <c r="M58" s="45">
        <v>8400</v>
      </c>
      <c r="N58" s="45">
        <v>3900</v>
      </c>
      <c r="O58" s="45">
        <v>2800</v>
      </c>
    </row>
    <row r="59" spans="1:15" s="3" customFormat="1" ht="72.75" customHeight="1">
      <c r="A59" s="60" t="s">
        <v>73</v>
      </c>
      <c r="B59" s="56" t="s">
        <v>72</v>
      </c>
      <c r="C59" s="58">
        <v>7</v>
      </c>
      <c r="D59" s="42" t="str">
        <f>$B$1</f>
        <v>до 15 декабря</v>
      </c>
      <c r="E59" s="44">
        <f aca="true" t="shared" si="21" ref="E59:O59">ROUND(E60*(100-$B$2)/10000,0)*100</f>
        <v>46900</v>
      </c>
      <c r="F59" s="44">
        <f t="shared" si="21"/>
        <v>17000</v>
      </c>
      <c r="G59" s="44">
        <f t="shared" si="21"/>
        <v>43100</v>
      </c>
      <c r="H59" s="44">
        <f t="shared" si="21"/>
        <v>37900</v>
      </c>
      <c r="I59" s="44">
        <f t="shared" si="21"/>
        <v>37000</v>
      </c>
      <c r="J59" s="44">
        <f t="shared" si="21"/>
        <v>36000</v>
      </c>
      <c r="K59" s="44">
        <f t="shared" si="21"/>
        <v>33100</v>
      </c>
      <c r="L59" s="44">
        <f t="shared" si="21"/>
        <v>33100</v>
      </c>
      <c r="M59" s="44">
        <f t="shared" si="21"/>
        <v>26500</v>
      </c>
      <c r="N59" s="44">
        <f t="shared" si="21"/>
        <v>12100</v>
      </c>
      <c r="O59" s="44">
        <f t="shared" si="21"/>
        <v>8600</v>
      </c>
    </row>
    <row r="60" spans="1:15" s="3" customFormat="1" ht="72.75" customHeight="1">
      <c r="A60" s="61"/>
      <c r="B60" s="57"/>
      <c r="C60" s="59"/>
      <c r="D60" s="43" t="s">
        <v>37</v>
      </c>
      <c r="E60" s="45">
        <v>51000</v>
      </c>
      <c r="F60" s="45">
        <v>18500</v>
      </c>
      <c r="G60" s="45">
        <v>46900</v>
      </c>
      <c r="H60" s="45">
        <v>41200</v>
      </c>
      <c r="I60" s="45">
        <v>40200</v>
      </c>
      <c r="J60" s="45">
        <v>39100</v>
      </c>
      <c r="K60" s="45">
        <v>36000</v>
      </c>
      <c r="L60" s="45">
        <v>36000</v>
      </c>
      <c r="M60" s="45">
        <v>28800</v>
      </c>
      <c r="N60" s="45">
        <v>13200</v>
      </c>
      <c r="O60" s="45">
        <v>9300</v>
      </c>
    </row>
    <row r="61" spans="1:15" s="3" customFormat="1" ht="72.75" customHeight="1">
      <c r="A61" s="60" t="s">
        <v>73</v>
      </c>
      <c r="B61" s="56" t="s">
        <v>74</v>
      </c>
      <c r="C61" s="58">
        <v>7</v>
      </c>
      <c r="D61" s="42" t="str">
        <f>$B$1</f>
        <v>до 15 декабря</v>
      </c>
      <c r="E61" s="44">
        <f aca="true" t="shared" si="22" ref="E61:O61">ROUND(E62*(100-$B$2)/10000,0)*100</f>
        <v>43900</v>
      </c>
      <c r="F61" s="44">
        <f t="shared" si="22"/>
        <v>22000</v>
      </c>
      <c r="G61" s="44">
        <f t="shared" si="22"/>
        <v>41700</v>
      </c>
      <c r="H61" s="44">
        <f t="shared" si="22"/>
        <v>37300</v>
      </c>
      <c r="I61" s="44">
        <f t="shared" si="22"/>
        <v>36500</v>
      </c>
      <c r="J61" s="44">
        <f t="shared" si="22"/>
        <v>35900</v>
      </c>
      <c r="K61" s="44">
        <f t="shared" si="22"/>
        <v>33800</v>
      </c>
      <c r="L61" s="44">
        <f t="shared" si="22"/>
        <v>33800</v>
      </c>
      <c r="M61" s="44">
        <f t="shared" si="22"/>
        <v>28900</v>
      </c>
      <c r="N61" s="44">
        <f t="shared" si="22"/>
        <v>16500</v>
      </c>
      <c r="O61" s="44">
        <f t="shared" si="22"/>
        <v>12600</v>
      </c>
    </row>
    <row r="62" spans="1:15" s="3" customFormat="1" ht="72.75" customHeight="1">
      <c r="A62" s="61"/>
      <c r="B62" s="57"/>
      <c r="C62" s="59"/>
      <c r="D62" s="43" t="s">
        <v>37</v>
      </c>
      <c r="E62" s="45">
        <v>47700</v>
      </c>
      <c r="F62" s="45">
        <v>23900</v>
      </c>
      <c r="G62" s="45">
        <v>45300</v>
      </c>
      <c r="H62" s="45">
        <v>40500</v>
      </c>
      <c r="I62" s="45">
        <v>39700</v>
      </c>
      <c r="J62" s="45">
        <v>39000</v>
      </c>
      <c r="K62" s="45">
        <v>36700</v>
      </c>
      <c r="L62" s="45">
        <v>36700</v>
      </c>
      <c r="M62" s="45">
        <v>31400</v>
      </c>
      <c r="N62" s="45">
        <v>17900</v>
      </c>
      <c r="O62" s="45">
        <v>13700</v>
      </c>
    </row>
    <row r="63" spans="1:15" s="3" customFormat="1" ht="72.75" customHeight="1">
      <c r="A63" s="60" t="s">
        <v>75</v>
      </c>
      <c r="B63" s="56" t="s">
        <v>76</v>
      </c>
      <c r="C63" s="58">
        <v>4</v>
      </c>
      <c r="D63" s="42" t="str">
        <f>$B$1</f>
        <v>до 15 декабря</v>
      </c>
      <c r="E63" s="44">
        <f aca="true" t="shared" si="23" ref="E63:O63">ROUND(E64*(100-$B$2)/10000,0)*100</f>
        <v>22400</v>
      </c>
      <c r="F63" s="44">
        <f t="shared" si="23"/>
        <v>9300</v>
      </c>
      <c r="G63" s="44">
        <f t="shared" si="23"/>
        <v>20700</v>
      </c>
      <c r="H63" s="44">
        <f t="shared" si="23"/>
        <v>18400</v>
      </c>
      <c r="I63" s="44">
        <f t="shared" si="23"/>
        <v>18000</v>
      </c>
      <c r="J63" s="44">
        <f t="shared" si="23"/>
        <v>17600</v>
      </c>
      <c r="K63" s="44">
        <f t="shared" si="23"/>
        <v>16400</v>
      </c>
      <c r="L63" s="44">
        <f t="shared" si="23"/>
        <v>16400</v>
      </c>
      <c r="M63" s="44">
        <f t="shared" si="23"/>
        <v>13400</v>
      </c>
      <c r="N63" s="44">
        <f t="shared" si="23"/>
        <v>7100</v>
      </c>
      <c r="O63" s="44">
        <f t="shared" si="23"/>
        <v>5500</v>
      </c>
    </row>
    <row r="64" spans="1:15" s="3" customFormat="1" ht="72.75" customHeight="1">
      <c r="A64" s="61"/>
      <c r="B64" s="57"/>
      <c r="C64" s="59"/>
      <c r="D64" s="43" t="s">
        <v>37</v>
      </c>
      <c r="E64" s="45">
        <v>24300</v>
      </c>
      <c r="F64" s="45">
        <v>10100</v>
      </c>
      <c r="G64" s="45">
        <v>22500</v>
      </c>
      <c r="H64" s="45">
        <v>20000</v>
      </c>
      <c r="I64" s="45">
        <v>19600</v>
      </c>
      <c r="J64" s="45">
        <v>19100</v>
      </c>
      <c r="K64" s="45">
        <v>17800</v>
      </c>
      <c r="L64" s="45">
        <v>17800</v>
      </c>
      <c r="M64" s="45">
        <v>14600</v>
      </c>
      <c r="N64" s="45">
        <v>7700</v>
      </c>
      <c r="O64" s="45">
        <v>6000</v>
      </c>
    </row>
    <row r="65" spans="1:15" s="3" customFormat="1" ht="72.75" customHeight="1">
      <c r="A65" s="60" t="s">
        <v>75</v>
      </c>
      <c r="B65" s="56" t="s">
        <v>98</v>
      </c>
      <c r="C65" s="58">
        <v>4</v>
      </c>
      <c r="D65" s="42" t="str">
        <f>$B$1</f>
        <v>до 15 декабря</v>
      </c>
      <c r="E65" s="44">
        <f aca="true" t="shared" si="24" ref="E65:O65">ROUND(E66*(100-$B$2)/10000,0)*100</f>
        <v>23300</v>
      </c>
      <c r="F65" s="44">
        <f t="shared" si="24"/>
        <v>10200</v>
      </c>
      <c r="G65" s="44">
        <f t="shared" si="24"/>
        <v>21600</v>
      </c>
      <c r="H65" s="44">
        <f t="shared" si="24"/>
        <v>19300</v>
      </c>
      <c r="I65" s="44">
        <f t="shared" si="24"/>
        <v>19000</v>
      </c>
      <c r="J65" s="44">
        <f t="shared" si="24"/>
        <v>18500</v>
      </c>
      <c r="K65" s="44">
        <f t="shared" si="24"/>
        <v>17300</v>
      </c>
      <c r="L65" s="44">
        <f t="shared" si="24"/>
        <v>17300</v>
      </c>
      <c r="M65" s="44">
        <f t="shared" si="24"/>
        <v>14400</v>
      </c>
      <c r="N65" s="44">
        <f t="shared" si="24"/>
        <v>7500</v>
      </c>
      <c r="O65" s="44">
        <f t="shared" si="24"/>
        <v>5400</v>
      </c>
    </row>
    <row r="66" spans="1:15" s="3" customFormat="1" ht="72.75" customHeight="1">
      <c r="A66" s="61"/>
      <c r="B66" s="57"/>
      <c r="C66" s="59"/>
      <c r="D66" s="43" t="s">
        <v>37</v>
      </c>
      <c r="E66" s="45">
        <v>25300</v>
      </c>
      <c r="F66" s="45">
        <v>11100</v>
      </c>
      <c r="G66" s="45">
        <v>23500</v>
      </c>
      <c r="H66" s="45">
        <v>21000</v>
      </c>
      <c r="I66" s="45">
        <v>20600</v>
      </c>
      <c r="J66" s="45">
        <v>20100</v>
      </c>
      <c r="K66" s="45">
        <v>18800</v>
      </c>
      <c r="L66" s="45">
        <v>18800</v>
      </c>
      <c r="M66" s="45">
        <v>15600</v>
      </c>
      <c r="N66" s="45">
        <v>8200</v>
      </c>
      <c r="O66" s="45">
        <v>5900</v>
      </c>
    </row>
    <row r="67" spans="1:15" s="3" customFormat="1" ht="72.75" customHeight="1">
      <c r="A67" s="60" t="s">
        <v>78</v>
      </c>
      <c r="B67" s="56" t="s">
        <v>77</v>
      </c>
      <c r="C67" s="58">
        <v>13</v>
      </c>
      <c r="D67" s="42" t="str">
        <f>$B$1</f>
        <v>до 15 декабря</v>
      </c>
      <c r="E67" s="44">
        <f aca="true" t="shared" si="25" ref="E67:O67">ROUND(E68*(100-$B$2)/10000,0)*100</f>
        <v>75300</v>
      </c>
      <c r="F67" s="44">
        <f t="shared" si="25"/>
        <v>27900</v>
      </c>
      <c r="G67" s="44">
        <f t="shared" si="25"/>
        <v>69400</v>
      </c>
      <c r="H67" s="44">
        <f t="shared" si="25"/>
        <v>61000</v>
      </c>
      <c r="I67" s="44">
        <f t="shared" si="25"/>
        <v>59500</v>
      </c>
      <c r="J67" s="44">
        <f t="shared" si="25"/>
        <v>58100</v>
      </c>
      <c r="K67" s="44">
        <f t="shared" si="25"/>
        <v>53500</v>
      </c>
      <c r="L67" s="44">
        <f t="shared" si="25"/>
        <v>53500</v>
      </c>
      <c r="M67" s="44">
        <f t="shared" si="25"/>
        <v>43000</v>
      </c>
      <c r="N67" s="44">
        <f t="shared" si="25"/>
        <v>20100</v>
      </c>
      <c r="O67" s="44">
        <f t="shared" si="25"/>
        <v>14400</v>
      </c>
    </row>
    <row r="68" spans="1:19" s="3" customFormat="1" ht="72.75" customHeight="1">
      <c r="A68" s="61"/>
      <c r="B68" s="57"/>
      <c r="C68" s="59"/>
      <c r="D68" s="43" t="s">
        <v>37</v>
      </c>
      <c r="E68" s="45">
        <v>81900</v>
      </c>
      <c r="F68" s="45">
        <v>30300</v>
      </c>
      <c r="G68" s="45">
        <v>75400</v>
      </c>
      <c r="H68" s="45">
        <v>66300</v>
      </c>
      <c r="I68" s="45">
        <v>64700</v>
      </c>
      <c r="J68" s="45">
        <v>63100</v>
      </c>
      <c r="K68" s="45">
        <v>58100</v>
      </c>
      <c r="L68" s="45">
        <v>58100</v>
      </c>
      <c r="M68" s="45">
        <v>46700</v>
      </c>
      <c r="N68" s="45">
        <v>21800</v>
      </c>
      <c r="O68" s="45">
        <v>15600</v>
      </c>
      <c r="P68"/>
      <c r="Q68"/>
      <c r="R68"/>
      <c r="S68"/>
    </row>
    <row r="69" spans="1:15" s="3" customFormat="1" ht="72.75" customHeight="1">
      <c r="A69" s="60" t="s">
        <v>78</v>
      </c>
      <c r="B69" s="56" t="s">
        <v>79</v>
      </c>
      <c r="C69" s="58">
        <v>13</v>
      </c>
      <c r="D69" s="42" t="str">
        <f>$B$1</f>
        <v>до 15 декабря</v>
      </c>
      <c r="E69" s="44">
        <f aca="true" t="shared" si="26" ref="E69:O69">ROUND(E70*(100-$B$2)/10000,0)*100</f>
        <v>84100</v>
      </c>
      <c r="F69" s="44">
        <f t="shared" si="26"/>
        <v>36600</v>
      </c>
      <c r="G69" s="44">
        <f t="shared" si="26"/>
        <v>81300</v>
      </c>
      <c r="H69" s="44">
        <f t="shared" si="26"/>
        <v>69700</v>
      </c>
      <c r="I69" s="44">
        <f t="shared" si="26"/>
        <v>68300</v>
      </c>
      <c r="J69" s="44">
        <f t="shared" si="26"/>
        <v>66800</v>
      </c>
      <c r="K69" s="44">
        <f t="shared" si="26"/>
        <v>62200</v>
      </c>
      <c r="L69" s="44">
        <f t="shared" si="26"/>
        <v>62200</v>
      </c>
      <c r="M69" s="44">
        <f t="shared" si="26"/>
        <v>51700</v>
      </c>
      <c r="N69" s="44">
        <f t="shared" si="26"/>
        <v>26300</v>
      </c>
      <c r="O69" s="44">
        <f t="shared" si="26"/>
        <v>20600</v>
      </c>
    </row>
    <row r="70" spans="1:15" s="3" customFormat="1" ht="72.75" customHeight="1">
      <c r="A70" s="61"/>
      <c r="B70" s="57"/>
      <c r="C70" s="59"/>
      <c r="D70" s="43" t="s">
        <v>37</v>
      </c>
      <c r="E70" s="45">
        <v>91400</v>
      </c>
      <c r="F70" s="45">
        <v>39800</v>
      </c>
      <c r="G70" s="45">
        <v>88400</v>
      </c>
      <c r="H70" s="45">
        <v>75800</v>
      </c>
      <c r="I70" s="45">
        <v>74200</v>
      </c>
      <c r="J70" s="45">
        <v>72600</v>
      </c>
      <c r="K70" s="45">
        <v>67600</v>
      </c>
      <c r="L70" s="45">
        <v>67600</v>
      </c>
      <c r="M70" s="45">
        <v>56200</v>
      </c>
      <c r="N70" s="45">
        <v>28600</v>
      </c>
      <c r="O70" s="45">
        <v>22400</v>
      </c>
    </row>
    <row r="71" spans="1:15" s="3" customFormat="1" ht="72.75" customHeight="1">
      <c r="A71" s="60" t="s">
        <v>121</v>
      </c>
      <c r="B71" s="56" t="s">
        <v>112</v>
      </c>
      <c r="C71" s="58">
        <v>3</v>
      </c>
      <c r="D71" s="42" t="str">
        <f>$B$1</f>
        <v>до 15 декабря</v>
      </c>
      <c r="E71" s="44">
        <f aca="true" t="shared" si="27" ref="E71:O71">ROUND(E72*(100-$B$2)/10000,0)*100</f>
        <v>11900</v>
      </c>
      <c r="F71" s="44">
        <f t="shared" si="27"/>
        <v>4600</v>
      </c>
      <c r="G71" s="44">
        <f t="shared" si="27"/>
        <v>10900</v>
      </c>
      <c r="H71" s="44">
        <f t="shared" si="27"/>
        <v>9700</v>
      </c>
      <c r="I71" s="44">
        <f t="shared" si="27"/>
        <v>9500</v>
      </c>
      <c r="J71" s="44">
        <f t="shared" si="27"/>
        <v>9200</v>
      </c>
      <c r="K71" s="44">
        <f t="shared" si="27"/>
        <v>8600</v>
      </c>
      <c r="L71" s="44">
        <f t="shared" si="27"/>
        <v>8600</v>
      </c>
      <c r="M71" s="44">
        <f t="shared" si="27"/>
        <v>6900</v>
      </c>
      <c r="N71" s="44">
        <f t="shared" si="27"/>
        <v>3400</v>
      </c>
      <c r="O71" s="44">
        <f t="shared" si="27"/>
        <v>2600</v>
      </c>
    </row>
    <row r="72" spans="1:15" s="3" customFormat="1" ht="72.75" customHeight="1">
      <c r="A72" s="61"/>
      <c r="B72" s="57"/>
      <c r="C72" s="59"/>
      <c r="D72" s="43" t="s">
        <v>37</v>
      </c>
      <c r="E72" s="45">
        <v>12900</v>
      </c>
      <c r="F72" s="45">
        <v>5000</v>
      </c>
      <c r="G72" s="45">
        <v>11900</v>
      </c>
      <c r="H72" s="45">
        <v>10500</v>
      </c>
      <c r="I72" s="45">
        <v>10300</v>
      </c>
      <c r="J72" s="45">
        <v>10000</v>
      </c>
      <c r="K72" s="45">
        <v>9300</v>
      </c>
      <c r="L72" s="45">
        <v>9300</v>
      </c>
      <c r="M72" s="45">
        <v>7500</v>
      </c>
      <c r="N72" s="45">
        <v>3700</v>
      </c>
      <c r="O72" s="45">
        <v>2800</v>
      </c>
    </row>
    <row r="73" spans="1:29" s="3" customFormat="1" ht="72.75" customHeight="1">
      <c r="A73" s="60" t="s">
        <v>80</v>
      </c>
      <c r="B73" s="56" t="s">
        <v>81</v>
      </c>
      <c r="C73" s="58">
        <v>6</v>
      </c>
      <c r="D73" s="42" t="str">
        <f>$B$1</f>
        <v>до 15 декабря</v>
      </c>
      <c r="E73" s="44">
        <f aca="true" t="shared" si="28" ref="E73:O73">ROUND(E74*(100-$B$2)/10000,0)*100</f>
        <v>29500</v>
      </c>
      <c r="F73" s="44">
        <f t="shared" si="28"/>
        <v>11400</v>
      </c>
      <c r="G73" s="44">
        <f t="shared" si="28"/>
        <v>27200</v>
      </c>
      <c r="H73" s="44">
        <f t="shared" si="28"/>
        <v>24000</v>
      </c>
      <c r="I73" s="44">
        <f t="shared" si="28"/>
        <v>23500</v>
      </c>
      <c r="J73" s="44">
        <f t="shared" si="28"/>
        <v>22900</v>
      </c>
      <c r="K73" s="44">
        <f t="shared" si="28"/>
        <v>21200</v>
      </c>
      <c r="L73" s="44">
        <f t="shared" si="28"/>
        <v>21200</v>
      </c>
      <c r="M73" s="44">
        <f t="shared" si="28"/>
        <v>17100</v>
      </c>
      <c r="N73" s="44">
        <f t="shared" si="28"/>
        <v>8400</v>
      </c>
      <c r="O73" s="44">
        <f t="shared" si="28"/>
        <v>6300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s="3" customFormat="1" ht="72.75" customHeight="1">
      <c r="A74" s="61"/>
      <c r="B74" s="57"/>
      <c r="C74" s="59"/>
      <c r="D74" s="43" t="s">
        <v>37</v>
      </c>
      <c r="E74" s="45">
        <v>32100</v>
      </c>
      <c r="F74" s="45">
        <v>12400</v>
      </c>
      <c r="G74" s="45">
        <v>29600</v>
      </c>
      <c r="H74" s="45">
        <v>26100</v>
      </c>
      <c r="I74" s="45">
        <v>25500</v>
      </c>
      <c r="J74" s="45">
        <v>24900</v>
      </c>
      <c r="K74" s="45">
        <v>23000</v>
      </c>
      <c r="L74" s="45">
        <v>23000</v>
      </c>
      <c r="M74" s="45">
        <v>18600</v>
      </c>
      <c r="N74" s="45">
        <v>9100</v>
      </c>
      <c r="O74" s="45">
        <v>6800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15" s="3" customFormat="1" ht="72.75" customHeight="1">
      <c r="A75" s="60" t="s">
        <v>122</v>
      </c>
      <c r="B75" s="56" t="s">
        <v>114</v>
      </c>
      <c r="C75" s="58">
        <v>3</v>
      </c>
      <c r="D75" s="42" t="str">
        <f>$B$1</f>
        <v>до 15 декабря</v>
      </c>
      <c r="E75" s="44">
        <f aca="true" t="shared" si="29" ref="E75:O75">ROUND(E76*(100-$B$2)/10000,0)*100</f>
        <v>12800</v>
      </c>
      <c r="F75" s="44">
        <f t="shared" si="29"/>
        <v>4800</v>
      </c>
      <c r="G75" s="44">
        <f t="shared" si="29"/>
        <v>11800</v>
      </c>
      <c r="H75" s="44">
        <f t="shared" si="29"/>
        <v>10400</v>
      </c>
      <c r="I75" s="44">
        <f t="shared" si="29"/>
        <v>10100</v>
      </c>
      <c r="J75" s="44">
        <f t="shared" si="29"/>
        <v>9800</v>
      </c>
      <c r="K75" s="44">
        <f t="shared" si="29"/>
        <v>9100</v>
      </c>
      <c r="L75" s="44">
        <f t="shared" si="29"/>
        <v>9100</v>
      </c>
      <c r="M75" s="44">
        <f t="shared" si="29"/>
        <v>7400</v>
      </c>
      <c r="N75" s="44">
        <f t="shared" si="29"/>
        <v>3500</v>
      </c>
      <c r="O75" s="44">
        <f t="shared" si="29"/>
        <v>2600</v>
      </c>
    </row>
    <row r="76" spans="1:15" s="3" customFormat="1" ht="72.75" customHeight="1">
      <c r="A76" s="61"/>
      <c r="B76" s="57"/>
      <c r="C76" s="59"/>
      <c r="D76" s="43" t="s">
        <v>37</v>
      </c>
      <c r="E76" s="45">
        <v>13900</v>
      </c>
      <c r="F76" s="45">
        <v>5200</v>
      </c>
      <c r="G76" s="45">
        <v>12800</v>
      </c>
      <c r="H76" s="45">
        <v>11300</v>
      </c>
      <c r="I76" s="45">
        <v>11000</v>
      </c>
      <c r="J76" s="45">
        <v>10700</v>
      </c>
      <c r="K76" s="45">
        <v>9900</v>
      </c>
      <c r="L76" s="45">
        <v>9900</v>
      </c>
      <c r="M76" s="45">
        <v>8000</v>
      </c>
      <c r="N76" s="45">
        <v>3800</v>
      </c>
      <c r="O76" s="45">
        <v>2800</v>
      </c>
    </row>
    <row r="77" spans="1:15" s="3" customFormat="1" ht="72.75" customHeight="1">
      <c r="A77" s="60" t="s">
        <v>82</v>
      </c>
      <c r="B77" s="56" t="s">
        <v>83</v>
      </c>
      <c r="C77" s="58">
        <v>4</v>
      </c>
      <c r="D77" s="42" t="str">
        <f>$B$1</f>
        <v>до 15 декабря</v>
      </c>
      <c r="E77" s="44">
        <f aca="true" t="shared" si="30" ref="E77:O77">ROUND(E78*(100-$B$2)/10000,0)*100</f>
        <v>23200</v>
      </c>
      <c r="F77" s="44">
        <f t="shared" si="30"/>
        <v>9400</v>
      </c>
      <c r="G77" s="44">
        <f t="shared" si="30"/>
        <v>21400</v>
      </c>
      <c r="H77" s="44">
        <f t="shared" si="30"/>
        <v>19000</v>
      </c>
      <c r="I77" s="44">
        <f t="shared" si="30"/>
        <v>18600</v>
      </c>
      <c r="J77" s="44">
        <f t="shared" si="30"/>
        <v>18100</v>
      </c>
      <c r="K77" s="44">
        <f t="shared" si="30"/>
        <v>16800</v>
      </c>
      <c r="L77" s="44">
        <f t="shared" si="30"/>
        <v>16800</v>
      </c>
      <c r="M77" s="44">
        <f t="shared" si="30"/>
        <v>13800</v>
      </c>
      <c r="N77" s="44">
        <f t="shared" si="30"/>
        <v>7000</v>
      </c>
      <c r="O77" s="44">
        <f t="shared" si="30"/>
        <v>5200</v>
      </c>
    </row>
    <row r="78" spans="1:15" s="3" customFormat="1" ht="72.75" customHeight="1">
      <c r="A78" s="61"/>
      <c r="B78" s="57"/>
      <c r="C78" s="59"/>
      <c r="D78" s="43" t="s">
        <v>37</v>
      </c>
      <c r="E78" s="45">
        <v>25200</v>
      </c>
      <c r="F78" s="45">
        <v>10200</v>
      </c>
      <c r="G78" s="45">
        <v>23300</v>
      </c>
      <c r="H78" s="45">
        <v>20700</v>
      </c>
      <c r="I78" s="45">
        <v>20200</v>
      </c>
      <c r="J78" s="45">
        <v>19700</v>
      </c>
      <c r="K78" s="45">
        <v>18300</v>
      </c>
      <c r="L78" s="45">
        <v>18300</v>
      </c>
      <c r="M78" s="45">
        <v>15000</v>
      </c>
      <c r="N78" s="45">
        <v>7600</v>
      </c>
      <c r="O78" s="45">
        <v>5700</v>
      </c>
    </row>
    <row r="79" spans="1:15" s="3" customFormat="1" ht="72.75" customHeight="1">
      <c r="A79" s="60" t="s">
        <v>123</v>
      </c>
      <c r="B79" s="56" t="s">
        <v>112</v>
      </c>
      <c r="C79" s="58">
        <v>3</v>
      </c>
      <c r="D79" s="42" t="str">
        <f>$B$1</f>
        <v>до 15 декабря</v>
      </c>
      <c r="E79" s="44">
        <f aca="true" t="shared" si="31" ref="E79:O79">ROUND(E80*(100-$B$2)/10000,0)*100</f>
        <v>10900</v>
      </c>
      <c r="F79" s="44">
        <f t="shared" si="31"/>
        <v>4400</v>
      </c>
      <c r="G79" s="44">
        <f t="shared" si="31"/>
        <v>10100</v>
      </c>
      <c r="H79" s="44">
        <f t="shared" si="31"/>
        <v>9000</v>
      </c>
      <c r="I79" s="44">
        <f t="shared" si="31"/>
        <v>8700</v>
      </c>
      <c r="J79" s="44">
        <f t="shared" si="31"/>
        <v>8600</v>
      </c>
      <c r="K79" s="44">
        <f t="shared" si="31"/>
        <v>7900</v>
      </c>
      <c r="L79" s="44">
        <f t="shared" si="31"/>
        <v>7900</v>
      </c>
      <c r="M79" s="44">
        <f t="shared" si="31"/>
        <v>6500</v>
      </c>
      <c r="N79" s="44">
        <f t="shared" si="31"/>
        <v>3300</v>
      </c>
      <c r="O79" s="44">
        <f t="shared" si="31"/>
        <v>2600</v>
      </c>
    </row>
    <row r="80" spans="1:15" s="3" customFormat="1" ht="72.75" customHeight="1">
      <c r="A80" s="61"/>
      <c r="B80" s="57"/>
      <c r="C80" s="59"/>
      <c r="D80" s="43" t="s">
        <v>37</v>
      </c>
      <c r="E80" s="45">
        <v>11900</v>
      </c>
      <c r="F80" s="45">
        <v>4800</v>
      </c>
      <c r="G80" s="45">
        <v>11000</v>
      </c>
      <c r="H80" s="45">
        <v>9800</v>
      </c>
      <c r="I80" s="45">
        <v>9500</v>
      </c>
      <c r="J80" s="45">
        <v>9300</v>
      </c>
      <c r="K80" s="45">
        <v>8600</v>
      </c>
      <c r="L80" s="45">
        <v>8600</v>
      </c>
      <c r="M80" s="45">
        <v>7100</v>
      </c>
      <c r="N80" s="45">
        <v>3600</v>
      </c>
      <c r="O80" s="45">
        <v>2800</v>
      </c>
    </row>
    <row r="81" spans="1:15" s="3" customFormat="1" ht="72.75" customHeight="1">
      <c r="A81" s="55" t="s">
        <v>103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21" s="1" customFormat="1" ht="106.5" customHeight="1">
      <c r="A82" s="55" t="s">
        <v>93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3"/>
      <c r="Q82" s="53"/>
      <c r="R82" s="53"/>
      <c r="S82" s="53"/>
      <c r="T82" s="53"/>
      <c r="U82" s="53"/>
    </row>
    <row r="83" spans="1:31" s="3" customFormat="1" ht="21.75" customHeight="1">
      <c r="A83" s="21"/>
      <c r="B83" s="22"/>
      <c r="C83" s="23"/>
      <c r="D83" s="23"/>
      <c r="E83" s="24"/>
      <c r="F83" s="24"/>
      <c r="G83" s="47"/>
      <c r="H83" s="24"/>
      <c r="I83" s="24"/>
      <c r="J83" s="24"/>
      <c r="K83" s="24"/>
      <c r="L83" s="24"/>
      <c r="M83" s="47"/>
      <c r="N83" s="24"/>
      <c r="O83" s="25"/>
      <c r="P83" s="15"/>
      <c r="Q83" s="15"/>
      <c r="R83" s="15"/>
      <c r="S83" s="1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19" s="3" customFormat="1" ht="32.25" customHeight="1">
      <c r="A84" s="26" t="s">
        <v>22</v>
      </c>
      <c r="B84" s="27"/>
      <c r="C84" s="26" t="s">
        <v>23</v>
      </c>
      <c r="D84" s="25"/>
      <c r="E84" s="25"/>
      <c r="F84" s="28"/>
      <c r="G84" s="31"/>
      <c r="H84" s="25"/>
      <c r="I84" s="25"/>
      <c r="J84" s="25"/>
      <c r="K84" s="25"/>
      <c r="L84" s="25"/>
      <c r="M84" s="31"/>
      <c r="N84" s="25"/>
      <c r="O84" s="25"/>
      <c r="P84" s="15"/>
      <c r="Q84" s="15"/>
      <c r="R84" s="15"/>
      <c r="S84" s="15"/>
    </row>
    <row r="85" spans="1:19" s="3" customFormat="1" ht="34.5" customHeight="1">
      <c r="A85" s="29" t="s">
        <v>24</v>
      </c>
      <c r="B85" s="27"/>
      <c r="C85" s="30" t="s">
        <v>94</v>
      </c>
      <c r="D85" s="25"/>
      <c r="E85" s="30" t="s">
        <v>44</v>
      </c>
      <c r="F85" s="31"/>
      <c r="G85" s="48"/>
      <c r="H85" s="25"/>
      <c r="I85" s="25"/>
      <c r="J85" s="25"/>
      <c r="K85" s="25"/>
      <c r="L85" s="25"/>
      <c r="M85" s="31"/>
      <c r="N85" s="25"/>
      <c r="O85" s="25"/>
      <c r="P85" s="15"/>
      <c r="Q85" s="15"/>
      <c r="R85" s="15"/>
      <c r="S85" s="15"/>
    </row>
    <row r="86" spans="1:19" s="3" customFormat="1" ht="34.5" customHeight="1">
      <c r="A86" s="29" t="s">
        <v>25</v>
      </c>
      <c r="B86" s="27"/>
      <c r="C86" s="30" t="s">
        <v>85</v>
      </c>
      <c r="D86" s="25"/>
      <c r="E86" s="29" t="s">
        <v>39</v>
      </c>
      <c r="F86" s="25"/>
      <c r="G86" s="31"/>
      <c r="H86" s="25"/>
      <c r="I86" s="25"/>
      <c r="J86" s="25"/>
      <c r="K86" s="25"/>
      <c r="L86" s="25"/>
      <c r="M86" s="31"/>
      <c r="N86" s="25"/>
      <c r="O86" s="25"/>
      <c r="P86" s="15"/>
      <c r="Q86" s="15"/>
      <c r="R86" s="15"/>
      <c r="S86" s="15"/>
    </row>
    <row r="87" spans="1:15" s="5" customFormat="1" ht="34.5" customHeight="1">
      <c r="A87" s="29" t="s">
        <v>26</v>
      </c>
      <c r="B87" s="27"/>
      <c r="C87" s="30" t="s">
        <v>85</v>
      </c>
      <c r="D87" s="25"/>
      <c r="E87" s="29" t="s">
        <v>40</v>
      </c>
      <c r="F87" s="25"/>
      <c r="G87" s="48"/>
      <c r="H87" s="18"/>
      <c r="I87" s="18"/>
      <c r="J87" s="25"/>
      <c r="K87" s="25"/>
      <c r="L87" s="25"/>
      <c r="M87" s="31"/>
      <c r="N87" s="25"/>
      <c r="O87" s="25"/>
    </row>
    <row r="88" spans="1:15" s="5" customFormat="1" ht="34.5" customHeight="1">
      <c r="A88" s="25"/>
      <c r="B88" s="27"/>
      <c r="C88" s="30" t="s">
        <v>86</v>
      </c>
      <c r="D88" s="25"/>
      <c r="E88" s="29" t="s">
        <v>105</v>
      </c>
      <c r="F88" s="31"/>
      <c r="G88" s="33"/>
      <c r="H88" s="19"/>
      <c r="I88" s="18"/>
      <c r="J88" s="25"/>
      <c r="K88" s="25"/>
      <c r="L88" s="25"/>
      <c r="M88" s="31"/>
      <c r="N88" s="25"/>
      <c r="O88" s="25"/>
    </row>
    <row r="89" spans="1:15" s="5" customFormat="1" ht="34.5" customHeight="1">
      <c r="A89" s="25"/>
      <c r="B89" s="25"/>
      <c r="C89" s="30" t="s">
        <v>86</v>
      </c>
      <c r="D89" s="25"/>
      <c r="E89" s="29" t="s">
        <v>106</v>
      </c>
      <c r="I89" s="19"/>
      <c r="J89" s="25"/>
      <c r="K89" s="25"/>
      <c r="L89" s="25"/>
      <c r="M89" s="31"/>
      <c r="N89" s="25"/>
      <c r="O89" s="25"/>
    </row>
    <row r="90" spans="1:15" s="5" customFormat="1" ht="34.5" customHeight="1">
      <c r="A90" s="34"/>
      <c r="B90" s="34"/>
      <c r="C90" s="30" t="s">
        <v>97</v>
      </c>
      <c r="D90" s="32"/>
      <c r="E90" s="29" t="s">
        <v>96</v>
      </c>
      <c r="F90" s="33"/>
      <c r="G90" s="33"/>
      <c r="H90" s="19"/>
      <c r="I90" s="19"/>
      <c r="J90" s="25"/>
      <c r="K90" s="20"/>
      <c r="L90" s="25"/>
      <c r="M90" s="31"/>
      <c r="N90" s="25"/>
      <c r="O90" s="25"/>
    </row>
    <row r="91" spans="1:15" s="5" customFormat="1" ht="34.5" customHeight="1">
      <c r="A91" s="34"/>
      <c r="B91" s="34"/>
      <c r="C91" s="30" t="s">
        <v>87</v>
      </c>
      <c r="D91" s="32"/>
      <c r="E91" s="29" t="s">
        <v>31</v>
      </c>
      <c r="F91" s="33"/>
      <c r="G91" s="33"/>
      <c r="H91" s="19"/>
      <c r="I91" s="19"/>
      <c r="J91" s="20"/>
      <c r="K91" s="20"/>
      <c r="L91" s="25"/>
      <c r="M91" s="31"/>
      <c r="N91" s="25"/>
      <c r="O91" s="25"/>
    </row>
    <row r="92" spans="1:15" s="12" customFormat="1" ht="34.5" customHeight="1">
      <c r="A92" s="35"/>
      <c r="B92" s="34"/>
      <c r="C92" s="30" t="s">
        <v>87</v>
      </c>
      <c r="D92" s="32"/>
      <c r="E92" s="29" t="s">
        <v>32</v>
      </c>
      <c r="F92" s="33"/>
      <c r="G92" s="33"/>
      <c r="H92" s="20"/>
      <c r="I92" s="19"/>
      <c r="J92" s="20"/>
      <c r="K92" s="20"/>
      <c r="L92" s="20"/>
      <c r="M92" s="33"/>
      <c r="N92" s="20"/>
      <c r="O92" s="20"/>
    </row>
    <row r="93" spans="1:15" s="12" customFormat="1" ht="34.5" customHeight="1">
      <c r="A93" s="20"/>
      <c r="B93" s="32"/>
      <c r="C93" s="30" t="s">
        <v>87</v>
      </c>
      <c r="D93" s="32"/>
      <c r="E93" s="29" t="s">
        <v>41</v>
      </c>
      <c r="F93" s="33"/>
      <c r="G93" s="33"/>
      <c r="H93" s="20"/>
      <c r="I93" s="20"/>
      <c r="J93" s="20"/>
      <c r="K93" s="20"/>
      <c r="L93" s="20"/>
      <c r="M93" s="33"/>
      <c r="N93" s="20"/>
      <c r="O93" s="20"/>
    </row>
    <row r="94" spans="1:15" s="12" customFormat="1" ht="34.5" customHeight="1">
      <c r="A94" s="20"/>
      <c r="B94" s="32"/>
      <c r="C94" s="30" t="s">
        <v>88</v>
      </c>
      <c r="D94" s="32"/>
      <c r="E94" s="29" t="s">
        <v>33</v>
      </c>
      <c r="F94" s="33"/>
      <c r="G94" s="33"/>
      <c r="H94" s="20"/>
      <c r="I94" s="20"/>
      <c r="J94" s="20"/>
      <c r="K94" s="20"/>
      <c r="L94" s="20"/>
      <c r="M94" s="33"/>
      <c r="N94" s="20"/>
      <c r="O94" s="20"/>
    </row>
    <row r="95" spans="1:15" s="12" customFormat="1" ht="32.25" customHeight="1">
      <c r="A95" s="20"/>
      <c r="B95" s="32"/>
      <c r="C95" s="30" t="s">
        <v>89</v>
      </c>
      <c r="D95" s="25"/>
      <c r="E95" s="30" t="s">
        <v>45</v>
      </c>
      <c r="F95" s="20"/>
      <c r="G95" s="33"/>
      <c r="H95" s="20"/>
      <c r="I95" s="20"/>
      <c r="J95" s="20"/>
      <c r="K95" s="20"/>
      <c r="L95" s="20"/>
      <c r="M95" s="33"/>
      <c r="N95" s="20"/>
      <c r="O95" s="20"/>
    </row>
    <row r="96" spans="1:15" s="12" customFormat="1" ht="32.25" customHeight="1">
      <c r="A96" s="20"/>
      <c r="B96" s="32"/>
      <c r="C96" s="30" t="s">
        <v>90</v>
      </c>
      <c r="D96" s="32"/>
      <c r="E96" s="29" t="s">
        <v>42</v>
      </c>
      <c r="F96" s="20"/>
      <c r="G96" s="33"/>
      <c r="H96" s="20"/>
      <c r="I96" s="20"/>
      <c r="J96" s="20"/>
      <c r="K96" s="20"/>
      <c r="L96" s="20"/>
      <c r="M96" s="33"/>
      <c r="N96" s="20"/>
      <c r="O96" s="20"/>
    </row>
    <row r="97" spans="1:15" s="12" customFormat="1" ht="32.25" customHeight="1">
      <c r="A97" s="20"/>
      <c r="B97" s="32"/>
      <c r="C97" s="30" t="s">
        <v>91</v>
      </c>
      <c r="D97" s="25"/>
      <c r="E97" s="52" t="s">
        <v>84</v>
      </c>
      <c r="F97" s="32"/>
      <c r="G97" s="33"/>
      <c r="H97" s="20"/>
      <c r="I97" s="20"/>
      <c r="J97" s="20"/>
      <c r="K97" s="20"/>
      <c r="L97" s="20"/>
      <c r="M97" s="33"/>
      <c r="N97" s="20"/>
      <c r="O97" s="20"/>
    </row>
    <row r="98" spans="2:15" ht="32.25" customHeight="1">
      <c r="B98" s="32"/>
      <c r="C98" s="30" t="s">
        <v>92</v>
      </c>
      <c r="D98" s="25"/>
      <c r="E98" s="52" t="s">
        <v>99</v>
      </c>
      <c r="F98" s="20"/>
      <c r="G98" s="33"/>
      <c r="H98" s="20"/>
      <c r="I98" s="20"/>
      <c r="J98" s="20"/>
      <c r="K98" s="20"/>
      <c r="L98" s="20"/>
      <c r="M98" s="33"/>
      <c r="N98" s="20"/>
      <c r="O98" s="20"/>
    </row>
    <row r="99" spans="2:24" ht="32.25" customHeight="1">
      <c r="B99" s="34"/>
      <c r="C99" s="30" t="s">
        <v>92</v>
      </c>
      <c r="D99" s="25"/>
      <c r="E99" s="52" t="s">
        <v>100</v>
      </c>
      <c r="F99" s="32"/>
      <c r="G99" s="33"/>
      <c r="H99" s="20"/>
      <c r="L99" s="20"/>
      <c r="M99" s="33"/>
      <c r="N99" s="20"/>
      <c r="O99" s="20"/>
      <c r="P99" s="16"/>
      <c r="Q99" s="16"/>
      <c r="R99" s="16"/>
      <c r="S99" s="16"/>
      <c r="T99" s="16"/>
      <c r="U99" s="16"/>
      <c r="V99" s="16"/>
      <c r="W99" s="16"/>
      <c r="X99" s="16"/>
    </row>
    <row r="100" ht="32.25" customHeight="1">
      <c r="B100" s="32"/>
    </row>
    <row r="101" ht="27.75">
      <c r="A101" s="36" t="s">
        <v>28</v>
      </c>
    </row>
  </sheetData>
  <sheetProtection/>
  <mergeCells count="117">
    <mergeCell ref="B57:B58"/>
    <mergeCell ref="C57:C58"/>
    <mergeCell ref="A71:A72"/>
    <mergeCell ref="B71:B72"/>
    <mergeCell ref="C71:C72"/>
    <mergeCell ref="A31:A32"/>
    <mergeCell ref="B31:B32"/>
    <mergeCell ref="C31:C32"/>
    <mergeCell ref="A47:A48"/>
    <mergeCell ref="B47:B48"/>
    <mergeCell ref="C47:C48"/>
    <mergeCell ref="C41:C42"/>
    <mergeCell ref="A19:A20"/>
    <mergeCell ref="B19:B20"/>
    <mergeCell ref="C19:C20"/>
    <mergeCell ref="A27:A28"/>
    <mergeCell ref="B27:B28"/>
    <mergeCell ref="C27:C28"/>
    <mergeCell ref="A25:A26"/>
    <mergeCell ref="A9:A10"/>
    <mergeCell ref="B9:B10"/>
    <mergeCell ref="C9:C10"/>
    <mergeCell ref="A13:A14"/>
    <mergeCell ref="B13:B14"/>
    <mergeCell ref="C13:C14"/>
    <mergeCell ref="C11:C12"/>
    <mergeCell ref="B15:B16"/>
    <mergeCell ref="C15:C16"/>
    <mergeCell ref="B11:B12"/>
    <mergeCell ref="A6:A8"/>
    <mergeCell ref="B6:B8"/>
    <mergeCell ref="N6:N8"/>
    <mergeCell ref="D6:D8"/>
    <mergeCell ref="O6:O8"/>
    <mergeCell ref="A37:A38"/>
    <mergeCell ref="C1:J2"/>
    <mergeCell ref="C3:J4"/>
    <mergeCell ref="A11:A12"/>
    <mergeCell ref="A15:A16"/>
    <mergeCell ref="A17:A18"/>
    <mergeCell ref="C23:C24"/>
    <mergeCell ref="B29:B30"/>
    <mergeCell ref="C25:C26"/>
    <mergeCell ref="A82:O82"/>
    <mergeCell ref="A21:A22"/>
    <mergeCell ref="A23:A24"/>
    <mergeCell ref="A29:A30"/>
    <mergeCell ref="A33:A34"/>
    <mergeCell ref="A45:A46"/>
    <mergeCell ref="A49:A50"/>
    <mergeCell ref="B25:B26"/>
    <mergeCell ref="A63:A64"/>
    <mergeCell ref="C39:C40"/>
    <mergeCell ref="C43:C44"/>
    <mergeCell ref="C45:C46"/>
    <mergeCell ref="A43:A44"/>
    <mergeCell ref="A51:A52"/>
    <mergeCell ref="B51:B52"/>
    <mergeCell ref="C51:C52"/>
    <mergeCell ref="A39:A40"/>
    <mergeCell ref="A41:A42"/>
    <mergeCell ref="A53:A54"/>
    <mergeCell ref="A61:A62"/>
    <mergeCell ref="A57:A58"/>
    <mergeCell ref="A67:A68"/>
    <mergeCell ref="A55:A56"/>
    <mergeCell ref="A59:A60"/>
    <mergeCell ref="A65:A66"/>
    <mergeCell ref="B17:B18"/>
    <mergeCell ref="C17:C18"/>
    <mergeCell ref="C37:C38"/>
    <mergeCell ref="B21:B22"/>
    <mergeCell ref="C21:C22"/>
    <mergeCell ref="B23:B24"/>
    <mergeCell ref="B33:B34"/>
    <mergeCell ref="C33:C34"/>
    <mergeCell ref="B39:B40"/>
    <mergeCell ref="B41:B42"/>
    <mergeCell ref="B43:B44"/>
    <mergeCell ref="B45:B46"/>
    <mergeCell ref="C29:C30"/>
    <mergeCell ref="B37:B38"/>
    <mergeCell ref="C67:C68"/>
    <mergeCell ref="B69:B70"/>
    <mergeCell ref="C69:C70"/>
    <mergeCell ref="B55:B56"/>
    <mergeCell ref="C55:C56"/>
    <mergeCell ref="B59:B60"/>
    <mergeCell ref="C65:C66"/>
    <mergeCell ref="C59:C60"/>
    <mergeCell ref="B61:B62"/>
    <mergeCell ref="C61:C62"/>
    <mergeCell ref="B65:B66"/>
    <mergeCell ref="A35:A36"/>
    <mergeCell ref="B35:B36"/>
    <mergeCell ref="C35:C36"/>
    <mergeCell ref="B49:B50"/>
    <mergeCell ref="C49:C50"/>
    <mergeCell ref="B53:B54"/>
    <mergeCell ref="C53:C54"/>
    <mergeCell ref="B63:B64"/>
    <mergeCell ref="C63:C64"/>
    <mergeCell ref="B67:B68"/>
    <mergeCell ref="A77:A78"/>
    <mergeCell ref="A69:A70"/>
    <mergeCell ref="C75:C76"/>
    <mergeCell ref="A73:A74"/>
    <mergeCell ref="A75:A76"/>
    <mergeCell ref="B75:B76"/>
    <mergeCell ref="A81:O81"/>
    <mergeCell ref="B73:B74"/>
    <mergeCell ref="C73:C74"/>
    <mergeCell ref="B77:B78"/>
    <mergeCell ref="C77:C78"/>
    <mergeCell ref="A79:A80"/>
    <mergeCell ref="B79:B80"/>
    <mergeCell ref="C79:C80"/>
  </mergeCells>
  <printOptions/>
  <pageMargins left="0.3937007874015748" right="0.1968503937007874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6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2018-12-05T05:03:48Z</cp:lastPrinted>
  <dcterms:created xsi:type="dcterms:W3CDTF">1996-10-08T23:32:33Z</dcterms:created>
  <dcterms:modified xsi:type="dcterms:W3CDTF">2018-12-06T10:16:27Z</dcterms:modified>
  <cp:category/>
  <cp:version/>
  <cp:contentType/>
  <cp:contentStatus/>
</cp:coreProperties>
</file>